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455" tabRatio="921" activeTab="3"/>
  </bookViews>
  <sheets>
    <sheet name="Professional Services" sheetId="1" r:id="rId1"/>
    <sheet name="Travel Expenses" sheetId="2" r:id="rId2"/>
    <sheet name="Transp &amp; Comm" sheetId="6" r:id="rId3"/>
    <sheet name="Purchased Services" sheetId="3" r:id="rId4"/>
    <sheet name="Supplies" sheetId="4" r:id="rId5"/>
    <sheet name="Current Balance" sheetId="7" r:id="rId6"/>
    <sheet name="Prop Furn &amp; Equip" sheetId="5" r:id="rId7"/>
    <sheet name="OCIO" sheetId="8" r:id="rId8"/>
    <sheet name="Lease 83 Thorburn Rd" sheetId="9" r:id="rId9"/>
  </sheets>
  <definedNames>
    <definedName name="_xlnm.Print_Area" localSheetId="5">'Current Balance'!$A$1:$D$12</definedName>
    <definedName name="_xlnm.Print_Area" localSheetId="0">'Professional Services'!$A$1:$G$87</definedName>
    <definedName name="_xlnm.Print_Area" localSheetId="3">'Purchased Services'!$A$1:$C$56</definedName>
    <definedName name="_xlnm.Print_Area" localSheetId="4">Supplies!$A$1:$C$18</definedName>
    <definedName name="_xlnm.Print_Titles" localSheetId="0">'Professional Services'!$1:$1</definedName>
    <definedName name="_xlnm.Print_Titles" localSheetId="3">'Purchased Services'!$1:$1</definedName>
    <definedName name="_xlnm.Print_Titles" localSheetId="1">'Travel Expenses'!$1:$1</definedName>
  </definedNames>
  <calcPr calcId="145621" concurrentCalc="0"/>
</workbook>
</file>

<file path=xl/calcChain.xml><?xml version="1.0" encoding="utf-8"?>
<calcChain xmlns="http://schemas.openxmlformats.org/spreadsheetml/2006/main">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E54" i="3"/>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E49" i="1"/>
  <c r="E60" i="1"/>
  <c r="E48" i="1"/>
  <c r="E59" i="1"/>
  <c r="E76" i="1"/>
  <c r="E81" i="1"/>
  <c r="E37" i="1"/>
  <c r="E52" i="3"/>
  <c r="A4" i="6"/>
  <c r="A5" i="6"/>
  <c r="A6" i="6"/>
  <c r="A7" i="6"/>
  <c r="A8" i="6"/>
  <c r="A9" i="6"/>
  <c r="A10" i="6"/>
  <c r="A11" i="6"/>
  <c r="A12" i="6"/>
  <c r="A13" i="6"/>
  <c r="A14" i="6"/>
  <c r="E13" i="6"/>
  <c r="E82" i="1"/>
  <c r="E80" i="1"/>
  <c r="E75" i="1"/>
  <c r="E12" i="4"/>
  <c r="A4" i="4"/>
  <c r="A5" i="4"/>
  <c r="A6" i="4"/>
  <c r="A7" i="4"/>
  <c r="A8" i="4"/>
  <c r="A9" i="4"/>
  <c r="A10" i="4"/>
  <c r="A11" i="4"/>
  <c r="A12" i="4"/>
  <c r="A13" i="4"/>
  <c r="E11" i="4"/>
  <c r="E27" i="1"/>
  <c r="E47" i="1"/>
  <c r="E58" i="1"/>
  <c r="E17" i="1"/>
  <c r="E36" i="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H34" i="2"/>
  <c r="E11" i="6"/>
  <c r="E10" i="6"/>
  <c r="H54" i="2"/>
  <c r="H33" i="2"/>
  <c r="H31" i="2"/>
  <c r="H26" i="2"/>
  <c r="E79" i="1"/>
  <c r="E26" i="1"/>
  <c r="E74" i="1"/>
  <c r="E46" i="1"/>
  <c r="E57" i="1"/>
  <c r="H32" i="2"/>
  <c r="E10" i="4"/>
  <c r="E9" i="4"/>
  <c r="H30" i="2"/>
  <c r="E78" i="1"/>
  <c r="E73" i="1"/>
  <c r="E56" i="1"/>
  <c r="E45" i="1"/>
  <c r="E25" i="1"/>
  <c r="E35" i="1"/>
  <c r="E16" i="1"/>
  <c r="H52" i="2"/>
  <c r="H15" i="2"/>
  <c r="H27" i="2"/>
  <c r="H29" i="2"/>
  <c r="H51" i="2"/>
  <c r="D84" i="1"/>
  <c r="C84" i="1"/>
  <c r="E15" i="1"/>
  <c r="E14" i="1"/>
  <c r="E24" i="1"/>
  <c r="E11" i="3"/>
  <c r="E42" i="3"/>
  <c r="E7" i="4"/>
  <c r="E8" i="4"/>
  <c r="E53" i="3"/>
  <c r="E77" i="1"/>
  <c r="E72" i="1"/>
  <c r="E44" i="1"/>
  <c r="E55" i="1"/>
  <c r="E34" i="1"/>
  <c r="E66" i="1"/>
  <c r="E65" i="1"/>
  <c r="H14" i="2"/>
  <c r="H46" i="2"/>
  <c r="E13" i="1"/>
  <c r="E12" i="1"/>
  <c r="H50" i="2"/>
  <c r="E33" i="1"/>
  <c r="H53" i="2"/>
  <c r="D16" i="4"/>
  <c r="E6" i="4"/>
  <c r="E5" i="4"/>
  <c r="E4" i="4"/>
  <c r="E3" i="4"/>
  <c r="E40" i="3"/>
  <c r="E20" i="3"/>
  <c r="E41" i="3"/>
  <c r="E9" i="6"/>
  <c r="E8" i="6"/>
  <c r="E7" i="6"/>
  <c r="E50" i="3"/>
  <c r="E4" i="6"/>
  <c r="E3" i="6"/>
  <c r="E5" i="6"/>
  <c r="E6" i="6"/>
  <c r="C56" i="3"/>
  <c r="D56" i="3"/>
  <c r="E45" i="3"/>
  <c r="E48" i="3"/>
  <c r="E29" i="3"/>
  <c r="E30" i="3"/>
  <c r="E32" i="3"/>
  <c r="E33" i="3"/>
  <c r="E34" i="3"/>
  <c r="E35" i="3"/>
  <c r="E36" i="3"/>
  <c r="E37" i="3"/>
  <c r="E38" i="3"/>
  <c r="E51" i="3"/>
  <c r="E39" i="3"/>
  <c r="E44" i="3"/>
  <c r="E46" i="3"/>
  <c r="E47" i="3"/>
  <c r="E49" i="3"/>
  <c r="E31" i="3"/>
  <c r="E28" i="3"/>
  <c r="E27" i="3"/>
  <c r="E26" i="3"/>
  <c r="E25" i="3"/>
  <c r="E24" i="3"/>
  <c r="E23" i="3"/>
  <c r="E22" i="3"/>
  <c r="E21" i="3"/>
  <c r="E19" i="3"/>
  <c r="E18" i="3"/>
  <c r="E17" i="3"/>
  <c r="E16" i="3"/>
  <c r="E15" i="3"/>
  <c r="E14" i="3"/>
  <c r="E13" i="3"/>
  <c r="E12" i="3"/>
  <c r="E10" i="3"/>
  <c r="E9" i="3"/>
  <c r="E8" i="3"/>
  <c r="E6" i="3"/>
  <c r="E4" i="3"/>
  <c r="E5" i="3"/>
  <c r="E7" i="3"/>
  <c r="E2" i="3"/>
  <c r="E3" i="3"/>
  <c r="E56" i="3"/>
  <c r="G57" i="2"/>
  <c r="H49" i="2"/>
  <c r="H13" i="2"/>
  <c r="H48" i="2"/>
  <c r="H37" i="2"/>
  <c r="H44" i="2"/>
  <c r="H6" i="2"/>
  <c r="E71" i="1"/>
  <c r="H12" i="2"/>
  <c r="E11" i="1"/>
  <c r="E70" i="1"/>
  <c r="E69" i="1"/>
  <c r="E68" i="1"/>
  <c r="E67" i="1"/>
  <c r="E64" i="1"/>
  <c r="E63" i="1"/>
  <c r="E62" i="1"/>
  <c r="E61" i="1"/>
  <c r="E54" i="1"/>
  <c r="E53" i="1"/>
  <c r="E52" i="1"/>
  <c r="E51" i="1"/>
  <c r="E50" i="1"/>
  <c r="E43" i="1"/>
  <c r="E42" i="1"/>
  <c r="E41" i="1"/>
  <c r="E40" i="1"/>
  <c r="E39" i="1"/>
  <c r="E38" i="1"/>
  <c r="E32" i="1"/>
  <c r="E31" i="1"/>
  <c r="E30" i="1"/>
  <c r="E29" i="1"/>
  <c r="E28" i="1"/>
  <c r="E23" i="1"/>
  <c r="E22" i="1"/>
  <c r="E21" i="1"/>
  <c r="E20" i="1"/>
  <c r="E19" i="1"/>
  <c r="E18" i="1"/>
  <c r="E10" i="1"/>
  <c r="E9" i="1"/>
  <c r="E8" i="1"/>
  <c r="E7" i="1"/>
  <c r="E6" i="1"/>
  <c r="E5" i="1"/>
  <c r="E4" i="1"/>
  <c r="E3" i="1"/>
  <c r="E2" i="1"/>
  <c r="E85" i="1"/>
  <c r="H42" i="2"/>
  <c r="H10" i="2"/>
  <c r="H28" i="2"/>
  <c r="H38" i="2"/>
  <c r="H11" i="2"/>
  <c r="H40" i="2"/>
  <c r="H36" i="2"/>
  <c r="H9" i="2"/>
  <c r="H47" i="2"/>
  <c r="H45" i="2"/>
  <c r="H43" i="2"/>
  <c r="H41" i="2"/>
  <c r="H17" i="2"/>
  <c r="H18" i="2"/>
  <c r="H7" i="2"/>
  <c r="F85" i="1"/>
  <c r="G85" i="1"/>
  <c r="G87" i="1"/>
  <c r="D6" i="7"/>
  <c r="D5" i="7"/>
  <c r="D4" i="7"/>
  <c r="D3" i="7"/>
  <c r="D2" i="7"/>
  <c r="C7" i="7"/>
  <c r="C16" i="4"/>
  <c r="E16" i="4"/>
  <c r="C15" i="6"/>
  <c r="D7" i="7"/>
  <c r="H25" i="2"/>
  <c r="H21" i="2"/>
  <c r="H8" i="2"/>
  <c r="H39" i="2"/>
  <c r="H35" i="2"/>
  <c r="H16" i="2"/>
  <c r="H22" i="2"/>
  <c r="H20" i="2"/>
  <c r="H24" i="2"/>
  <c r="H23" i="2"/>
  <c r="H19" i="2"/>
  <c r="H5" i="2"/>
  <c r="H4" i="2"/>
  <c r="H3" i="2"/>
  <c r="H2" i="2"/>
  <c r="H57" i="2"/>
  <c r="H58" i="2"/>
</calcChain>
</file>

<file path=xl/sharedStrings.xml><?xml version="1.0" encoding="utf-8"?>
<sst xmlns="http://schemas.openxmlformats.org/spreadsheetml/2006/main" count="301" uniqueCount="279">
  <si>
    <t xml:space="preserve">Professional Services </t>
  </si>
  <si>
    <t>J. Stoddart - April Invoice</t>
  </si>
  <si>
    <t>Total Hours</t>
  </si>
  <si>
    <t>HST</t>
  </si>
  <si>
    <t>Total</t>
  </si>
  <si>
    <t>J. Stoddart - May Invoice</t>
  </si>
  <si>
    <t>J. Stoddart - June 6-20 Invoice</t>
  </si>
  <si>
    <t>D. Letto - April Invoice</t>
  </si>
  <si>
    <t>D. Letto - May Inovice</t>
  </si>
  <si>
    <t>D. Letto - June Invoice</t>
  </si>
  <si>
    <t>V. Connors - April Invoice</t>
  </si>
  <si>
    <t>V. Connors - May Invoice</t>
  </si>
  <si>
    <t>V. Connors - June Invoice</t>
  </si>
  <si>
    <t>J. Fleming - April &amp; May Invoice</t>
  </si>
  <si>
    <t>J. Fleming - June Invoice</t>
  </si>
  <si>
    <t>Totals</t>
  </si>
  <si>
    <t>Travel and Accommodation Expenses</t>
  </si>
  <si>
    <t>Meals</t>
  </si>
  <si>
    <t>Travel</t>
  </si>
  <si>
    <t>Accommodations</t>
  </si>
  <si>
    <t>Other</t>
  </si>
  <si>
    <t>J. Stoddart - June 9-14 Travel Claim</t>
  </si>
  <si>
    <t>J. Stoddart - April 8-11 Travel Claim</t>
  </si>
  <si>
    <t>J. Stoddart - June 16-20 Travel Claim</t>
  </si>
  <si>
    <t>J. Stoddart - June 22-28 Travel Claim</t>
  </si>
  <si>
    <t>D. Letto - April - June Travel Claim</t>
  </si>
  <si>
    <t>J. Fleming - May Travel Claim</t>
  </si>
  <si>
    <t>V. Connors - July Travel Claim</t>
  </si>
  <si>
    <t>CK Wells - April Travel Claim</t>
  </si>
  <si>
    <t>CK Wells - May Disbursements</t>
  </si>
  <si>
    <t>CK Wells - June Disbursements</t>
  </si>
  <si>
    <t>Purchased Services</t>
  </si>
  <si>
    <t>Cost</t>
  </si>
  <si>
    <t>Selective Movers Inc.</t>
  </si>
  <si>
    <t xml:space="preserve">Transportation and Communications </t>
  </si>
  <si>
    <t>Bell Aliant - May</t>
  </si>
  <si>
    <t>Bell Aliant - June</t>
  </si>
  <si>
    <t>NewLab Enginering Ltd.</t>
  </si>
  <si>
    <t>Dynamex Canada Limited Acc # 1216842493</t>
  </si>
  <si>
    <t>Dicks &amp; Company</t>
  </si>
  <si>
    <t>Supplies</t>
  </si>
  <si>
    <t>Newfoundland Herald (June Update Notice - $300 + tax)</t>
  </si>
  <si>
    <t>Le Gaboteur (June Update Notice - $235.20 + tax)</t>
  </si>
  <si>
    <t>The Business Post (June Update Notice)</t>
  </si>
  <si>
    <t>The Telegram, Western Star and other provincial papers (June Update Notice - $4,644.00 + tax)</t>
  </si>
  <si>
    <t>The Telegram, Western Star &amp; other provincial papers (April EOI Notice - $7,297.50 + tax)</t>
  </si>
  <si>
    <t>The Business Post (April EOI Notice - $432 + tax)</t>
  </si>
  <si>
    <t>MUN Gazette (June Update Notice - $200 + tax)</t>
  </si>
  <si>
    <t>MUN Gazette (April EOI Notice - $250 + tax)</t>
  </si>
  <si>
    <t>NewLab Enginering Ltd. (Renovations at 83 Thorburn Road)</t>
  </si>
  <si>
    <t>The Telegram, Western Stat and other papers (June Notice of Public Hearings - $4,232.80 + tax)</t>
  </si>
  <si>
    <t>Newfoundland Herald (June Notice of Public Hearings - $300 + tax)</t>
  </si>
  <si>
    <t>Shoreline News (June Update Notice - $185 + tax)</t>
  </si>
  <si>
    <t>Shoreline News (June Notice of Public Hearings - $183.69 + tax)</t>
  </si>
  <si>
    <t>Northeast Avalon Times (June Notice of Public Hearings - $200 + tax)</t>
  </si>
  <si>
    <t xml:space="preserve">Ramada - Rental of Cabot Room, Gilbert Room and Board Room for Public Hearings June 22-25, 2014 </t>
  </si>
  <si>
    <t>Eastern Audio Ltd.  Audio-Video-Webcasting Public Hearings June 22-25, 2014</t>
  </si>
  <si>
    <t>Elite Productions Incorporated - Audio-Video-Webcasting Services for Public Hearings July (21-25) and August (17-22)</t>
  </si>
  <si>
    <t>Balance</t>
  </si>
  <si>
    <t>Newfoundland Herald Limited (April EOI Notice - $500 + tax)</t>
  </si>
  <si>
    <t>The Business Post (July / August Notice of Public Hearings - $156.80 + tax)</t>
  </si>
  <si>
    <t>Newfoundland Herald (July / August Notice of Public Hearings - $300 + tax)</t>
  </si>
  <si>
    <t>Shoreline News (July / August Notice of Public Hearings - $183.69 + tax)</t>
  </si>
  <si>
    <t>The Business Post (June Notice of Public Hearings - $250.00 + tax)</t>
  </si>
  <si>
    <t>Northeast Avalon Times (July / August Notice of Public Hearings - $350 + tax)</t>
  </si>
  <si>
    <t>Northeast Avalon Times (June Update Notice - $200 + tax)</t>
  </si>
  <si>
    <t>The Telegram, Western Stat and other papers (July / August Notice of Public Hearings - $5,031.00 + tax)</t>
  </si>
  <si>
    <t>ATIPPA Review Committee - Budget Summary</t>
  </si>
  <si>
    <t>Transportation and Communications</t>
  </si>
  <si>
    <t>Professional Services</t>
  </si>
  <si>
    <t>Property, Furnishings and Equipment</t>
  </si>
  <si>
    <t>ATIPPA Total Budget</t>
  </si>
  <si>
    <t>Item</t>
  </si>
  <si>
    <t>Project Charter Lite Cost</t>
  </si>
  <si>
    <t>Additions</t>
  </si>
  <si>
    <t>New Total</t>
  </si>
  <si>
    <t>Hardware</t>
  </si>
  <si>
    <t>$9, 134</t>
  </si>
  <si>
    <t>No Change</t>
  </si>
  <si>
    <t>Wireless</t>
  </si>
  <si>
    <t>$3, 990</t>
  </si>
  <si>
    <t>Software</t>
  </si>
  <si>
    <t>$636 for 4 Adobe Licenses</t>
  </si>
  <si>
    <t>$745 for Rapid Redact</t>
  </si>
  <si>
    <t>$1, 381</t>
  </si>
  <si>
    <t>Server Managed by Bell</t>
  </si>
  <si>
    <t>$305/Month</t>
  </si>
  <si>
    <t>$1, 830 assuming June to December</t>
  </si>
  <si>
    <t>Bell Aliant Hosted Email</t>
  </si>
  <si>
    <r>
      <t>$</t>
    </r>
    <r>
      <rPr>
        <sz val="11"/>
        <color rgb="FF1F497D"/>
        <rFont val="Calibri"/>
        <family val="2"/>
      </rPr>
      <t>280</t>
    </r>
    <r>
      <rPr>
        <sz val="11"/>
        <color theme="1"/>
        <rFont val="Calibri"/>
        <family val="2"/>
      </rPr>
      <t xml:space="preserve"> One Time Fee</t>
    </r>
  </si>
  <si>
    <r>
      <t>$</t>
    </r>
    <r>
      <rPr>
        <sz val="11"/>
        <color rgb="FF1F497D"/>
        <rFont val="Calibri"/>
        <family val="2"/>
      </rPr>
      <t>194.35</t>
    </r>
    <r>
      <rPr>
        <sz val="11"/>
        <color theme="1"/>
        <rFont val="Calibri"/>
        <family val="2"/>
      </rPr>
      <t>/Monthly Fee for 12 months</t>
    </r>
  </si>
  <si>
    <r>
      <t>$</t>
    </r>
    <r>
      <rPr>
        <sz val="11"/>
        <color rgb="FF1F497D"/>
        <rFont val="Calibri"/>
        <family val="2"/>
      </rPr>
      <t>2, 612.20</t>
    </r>
  </si>
  <si>
    <t>$24, 430</t>
  </si>
  <si>
    <t>Change Request # 1 - $6, 090</t>
  </si>
  <si>
    <t>Change Request # 2 - $12, 980</t>
  </si>
  <si>
    <t>$43, 500</t>
  </si>
  <si>
    <t>Totals:</t>
  </si>
  <si>
    <t>$38, 190</t>
  </si>
  <si>
    <t>-</t>
  </si>
  <si>
    <t>$62, 447.20</t>
  </si>
  <si>
    <t>Notes:</t>
  </si>
  <si>
    <r>
      <t>Ø</t>
    </r>
    <r>
      <rPr>
        <sz val="7"/>
        <color theme="1"/>
        <rFont val="Times New Roman"/>
        <family val="1"/>
      </rPr>
      <t xml:space="preserve">  </t>
    </r>
    <r>
      <rPr>
        <sz val="11"/>
        <color theme="1"/>
        <rFont val="Calibri"/>
        <family val="2"/>
        <scheme val="minor"/>
      </rPr>
      <t>A net increase of $25, 057.20 since the Project Charter Lite was signed.</t>
    </r>
  </si>
  <si>
    <r>
      <t>Ø</t>
    </r>
    <r>
      <rPr>
        <sz val="7"/>
        <color theme="1"/>
        <rFont val="Times New Roman"/>
        <family val="1"/>
      </rPr>
      <t xml:space="preserve">  </t>
    </r>
    <r>
      <rPr>
        <sz val="11"/>
        <color theme="1"/>
        <rFont val="Calibri"/>
        <family val="2"/>
        <scheme val="minor"/>
      </rPr>
      <t>Professional Services costs now only include Don’s Project Management time.  I re-allocated the time from Chris Green to help offset Change Request # 2.  This means any TRIM questions should be directed to OCIO Application Services and not to Prima.</t>
    </r>
  </si>
  <si>
    <t>Add:  The cost of Adobe Pro is $372 and it should be installed by tomorrow, at the latest.</t>
  </si>
  <si>
    <t>VPN costs are $70/year per person.  As we currently have two tokens assigned (yours and Mr. Wells) with a third planned (Jennifer’s), we will be looking at $210 in total.</t>
  </si>
  <si>
    <t xml:space="preserve">Totals </t>
  </si>
  <si>
    <t>Toner Cartridges</t>
  </si>
  <si>
    <t>Bell Aliant - July</t>
  </si>
  <si>
    <r>
      <t xml:space="preserve">D. Letto - July Invoice </t>
    </r>
    <r>
      <rPr>
        <sz val="11"/>
        <rFont val="Calibri"/>
        <family val="2"/>
        <scheme val="minor"/>
      </rPr>
      <t>(109 hours @ $200)</t>
    </r>
  </si>
  <si>
    <t>J. Stoddart - July Invoice (12.40 hours @ $200)</t>
  </si>
  <si>
    <r>
      <t>V. Connors - July Invoice</t>
    </r>
    <r>
      <rPr>
        <sz val="11"/>
        <rFont val="Calibri"/>
        <family val="2"/>
        <scheme val="minor"/>
      </rPr>
      <t xml:space="preserve"> (178 hours @ $45)</t>
    </r>
  </si>
  <si>
    <t>J. Fleming - July Invoice (159 hours @ $30)</t>
  </si>
  <si>
    <t>T. Murphy - July Invoice (129.50 hours @ $20)</t>
  </si>
  <si>
    <t>T. Murphy - June Invoice (64 hours @ $20)</t>
  </si>
  <si>
    <t>T. Freeman - May Invoice (186 hours @ $80)</t>
  </si>
  <si>
    <t>Total to Date</t>
  </si>
  <si>
    <t>Terry Burry - July Travel Claim</t>
  </si>
  <si>
    <t>Michael Karinacolas - July Travel Claim</t>
  </si>
  <si>
    <t xml:space="preserve">Harvey's Travel Ltd. (August 12 - 22) </t>
  </si>
  <si>
    <t>Harvey's Travel Ltd. (July 20 - 26)</t>
  </si>
  <si>
    <t>J. Stoddart - July Travel Claim (July 20 - 26)</t>
  </si>
  <si>
    <t>J. Stoddard - June 28 (taxi in Montreal)</t>
  </si>
  <si>
    <t>J. Stoddart - July Invoice (33.05 hours @ $200)</t>
  </si>
  <si>
    <r>
      <t>T. Freeman - June Invoice</t>
    </r>
    <r>
      <rPr>
        <sz val="11"/>
        <rFont val="Calibri"/>
        <family val="2"/>
        <scheme val="minor"/>
      </rPr>
      <t xml:space="preserve"> (184 hours @ $80)</t>
    </r>
  </si>
  <si>
    <t>J. Stoddart - August Invoice (47.20 hours @ $200)</t>
  </si>
  <si>
    <t>D. Letto - August Invoice (121 hours @ $200)</t>
  </si>
  <si>
    <t>V. Connors - August Invoice (137.50 hours @ $45)</t>
  </si>
  <si>
    <t xml:space="preserve">J. Fleming - August Invoice (104.50 hours @ $30) </t>
  </si>
  <si>
    <r>
      <t>T. Murphy - August Invoice</t>
    </r>
    <r>
      <rPr>
        <sz val="11"/>
        <rFont val="Calibri"/>
        <family val="2"/>
        <scheme val="minor"/>
      </rPr>
      <t xml:space="preserve"> (133.25 hours @ $20.00)</t>
    </r>
  </si>
  <si>
    <r>
      <t xml:space="preserve">T. Freeman - July Invoice </t>
    </r>
    <r>
      <rPr>
        <sz val="11"/>
        <rFont val="Calibri"/>
        <family val="2"/>
        <scheme val="minor"/>
      </rPr>
      <t>(73 hours @ $80)</t>
    </r>
  </si>
  <si>
    <r>
      <t>T. Freeman - August Invoice</t>
    </r>
    <r>
      <rPr>
        <sz val="11"/>
        <rFont val="Calibri"/>
        <family val="2"/>
        <scheme val="minor"/>
      </rPr>
      <t xml:space="preserve"> (125.05 hours @ $80)</t>
    </r>
  </si>
  <si>
    <t>J. Stoddart - August Travel Claim (Aug 12- 22)</t>
  </si>
  <si>
    <t>Ramada - Rental of Cabot Room, Gilbert Room and Boardroom for Public Hearings in August (17-22)</t>
  </si>
  <si>
    <t>Ramada - Rental of Cabot Room, Gilbert Room and Boardroom for Public Hearings in July (21-25)</t>
  </si>
  <si>
    <r>
      <t xml:space="preserve">J. Stoddart - Sept. 3-12 - Invoice </t>
    </r>
    <r>
      <rPr>
        <sz val="11"/>
        <rFont val="Calibri"/>
        <family val="2"/>
        <scheme val="minor"/>
      </rPr>
      <t>(67.30 hours @ $200)</t>
    </r>
  </si>
  <si>
    <t>T. Murphy - September Invoice (122 hours @ $20)</t>
  </si>
  <si>
    <t>J. Stoddart - Sept. 23 - 26 Invoice (32.20 hours @ $200)</t>
  </si>
  <si>
    <t>J. Stoddart Travel Claim (Signal Hill Gate -August 12 - 22 (10 nights @ $179.00)</t>
  </si>
  <si>
    <t>J. Stoddart Travel Claim, Signal Hill Gate - July 20 - 26 (6 nights @ $169.00)</t>
  </si>
  <si>
    <t xml:space="preserve">Harvey's Travel Ltd. (September 2 to 13) </t>
  </si>
  <si>
    <t>Harvey's Travel Ltd. (September 23 - 26)</t>
  </si>
  <si>
    <t>J. Stoddart - September 2 to 13, 2014 Travel Claim</t>
  </si>
  <si>
    <t xml:space="preserve">J. Stoddart - September Travel Claim (September 23 to 26) </t>
  </si>
  <si>
    <t>Leaside Manor (September 23 to 26 and September 29 to October 2)</t>
  </si>
  <si>
    <r>
      <t xml:space="preserve">V. Connors - September Invoice </t>
    </r>
    <r>
      <rPr>
        <sz val="11"/>
        <rFont val="Calibri"/>
        <family val="2"/>
        <scheme val="minor"/>
      </rPr>
      <t>(131.5 hours @ $45)</t>
    </r>
  </si>
  <si>
    <r>
      <t xml:space="preserve">J. Fleming - September Invoice </t>
    </r>
    <r>
      <rPr>
        <sz val="11"/>
        <rFont val="Calibri"/>
        <family val="2"/>
        <scheme val="minor"/>
      </rPr>
      <t>(167.75 hours @ $30)</t>
    </r>
  </si>
  <si>
    <t xml:space="preserve">Harvey's Travel - J. Stoddart - September 29 - Oct 3 flight </t>
  </si>
  <si>
    <t>J. Stoddart - June 21-30 Invoice (44.20 hrs @ $200)</t>
  </si>
  <si>
    <r>
      <t>J. Stoddart - Sept 29 - Oct 3 Invoice</t>
    </r>
    <r>
      <rPr>
        <sz val="11"/>
        <color rgb="FFFF0000"/>
        <rFont val="Calibri"/>
        <family val="2"/>
        <scheme val="minor"/>
      </rPr>
      <t xml:space="preserve"> </t>
    </r>
    <r>
      <rPr>
        <sz val="11"/>
        <rFont val="Calibri"/>
        <family val="2"/>
        <scheme val="minor"/>
      </rPr>
      <t>(39.50 hours @ $200)</t>
    </r>
  </si>
  <si>
    <t>J. Stoddart - June 28 (taxi Montreal)</t>
  </si>
  <si>
    <t>J. Stoddart - Travel Claim (September 29 to October 3)</t>
  </si>
  <si>
    <t>J. Stoddart - August 15-17 - CBA Conference Registration Travel Claim</t>
  </si>
  <si>
    <t>T. Freeman (CIAJ Conference Registration) Travel Claim</t>
  </si>
  <si>
    <t>Leaside Manor (October 6 to 10) Confirmed</t>
  </si>
  <si>
    <t>Leaside Manor (October 14 to 24) Confirmed</t>
  </si>
  <si>
    <t>Leaside Manor (October 17 and 18) Conferation Room, Confirmed</t>
  </si>
  <si>
    <t>T. Freeman - September Invoice (151.20 hours @ $80)</t>
  </si>
  <si>
    <r>
      <t>D. Letto - September Invoic</t>
    </r>
    <r>
      <rPr>
        <sz val="11"/>
        <rFont val="Calibri"/>
        <family val="2"/>
        <scheme val="minor"/>
      </rPr>
      <t>e (137.25 hours @ $200)</t>
    </r>
  </si>
  <si>
    <t>Minus HST Amount</t>
  </si>
  <si>
    <r>
      <t xml:space="preserve">Translation Services (French Services Unit) </t>
    </r>
    <r>
      <rPr>
        <sz val="11"/>
        <color rgb="FFFF0000"/>
        <rFont val="Calibri"/>
        <family val="2"/>
        <scheme val="minor"/>
      </rPr>
      <t>Estimate Only</t>
    </r>
  </si>
  <si>
    <r>
      <t xml:space="preserve">Le Gaboteur (April EOI Notice - $386.40 + tax? or $235.20 + tax?) </t>
    </r>
    <r>
      <rPr>
        <sz val="11"/>
        <color rgb="FFFF0000"/>
        <rFont val="Calibri"/>
        <family val="2"/>
        <scheme val="minor"/>
      </rPr>
      <t>Estimate Only</t>
    </r>
  </si>
  <si>
    <t>Bell Aliant - August</t>
  </si>
  <si>
    <t>Bell Aliant - September</t>
  </si>
  <si>
    <r>
      <t xml:space="preserve">Shredding Services (December) - </t>
    </r>
    <r>
      <rPr>
        <sz val="11"/>
        <color rgb="FFFF0000"/>
        <rFont val="Calibri"/>
        <family val="2"/>
        <scheme val="minor"/>
      </rPr>
      <t>Estimate Only</t>
    </r>
  </si>
  <si>
    <t>Carried Forward to Transp &amp; Comm
does not include HST</t>
  </si>
  <si>
    <t>Executive Coffee - May 16, 2014</t>
  </si>
  <si>
    <t>Executive Coffee - July 8, 2014</t>
  </si>
  <si>
    <t>Pik-Fast Express Inc. (Water - September)</t>
  </si>
  <si>
    <t>Pik-Fast Express Inc. (Water - May 2014)</t>
  </si>
  <si>
    <t>Pik-Fast Express Inc. (Water - June 2014)</t>
  </si>
  <si>
    <t>Fast Signs (2 Access &amp; Privacy Banners)</t>
  </si>
  <si>
    <t>Pik-Fast Express Inc. (Water - August 2014)</t>
  </si>
  <si>
    <t>Xerox Canada Ltd. - Copy Costs June 2014</t>
  </si>
  <si>
    <t>Xerox Canada Ltd. - (PO issued for $1,200)
Copy Costs May 2014</t>
  </si>
  <si>
    <t>Xerox Canada Ltd. - Copy Costs July 2014</t>
  </si>
  <si>
    <t>Xerox Canada Ltd. - Copy Costs August 2014</t>
  </si>
  <si>
    <r>
      <t xml:space="preserve">J. Stoddart - October 14 to 24 Invoice </t>
    </r>
    <r>
      <rPr>
        <sz val="11"/>
        <rFont val="Calibri"/>
        <family val="2"/>
        <scheme val="minor"/>
      </rPr>
      <t>(62.50 hours @ $200)</t>
    </r>
  </si>
  <si>
    <r>
      <t>J. Stoddart - October Travel Claim (Oct 14 - 24)</t>
    </r>
    <r>
      <rPr>
        <b/>
        <sz val="11"/>
        <color theme="1"/>
        <rFont val="Calibri"/>
        <family val="2"/>
        <scheme val="minor"/>
      </rPr>
      <t xml:space="preserve"> </t>
    </r>
  </si>
  <si>
    <r>
      <t>J. Stoddart - October 6 to 10 I</t>
    </r>
    <r>
      <rPr>
        <sz val="11"/>
        <rFont val="Calibri"/>
        <family val="2"/>
        <scheme val="minor"/>
      </rPr>
      <t>nvoice (36.75 hours @ $200)</t>
    </r>
  </si>
  <si>
    <t xml:space="preserve">J. Stoddart - October Travel Claim (Oct 6 - 10) </t>
  </si>
  <si>
    <t>T. Murphy - October Invoice  (134.50 hours @ $20.00 )</t>
  </si>
  <si>
    <t>T. Murphy - November Invoice ( 53.75 hours @ $20.00)</t>
  </si>
  <si>
    <t>V. Connors - October Invoice (176 hours @ $45.00)</t>
  </si>
  <si>
    <t>J. Fleming - October Invoice (160.25 hours @ $30)</t>
  </si>
  <si>
    <t>T. Freeman - October Invoice (144 hours @ $80)</t>
  </si>
  <si>
    <t xml:space="preserve">Xerox Canada Ltd. - Copy Costs September 2014 </t>
  </si>
  <si>
    <t xml:space="preserve">Xerox Canada Ltd. - Copy Costs October 2014 </t>
  </si>
  <si>
    <t>Pik-Fast Express Inc. (Water - October)</t>
  </si>
  <si>
    <t>Executive Coffee - October 16, 2014</t>
  </si>
  <si>
    <t>Bell Aliant - October</t>
  </si>
  <si>
    <t>D. Letto - October Invoice (149.25 hours @ $200)</t>
  </si>
  <si>
    <t>J. Stoddart - October 27 to 31 Invoice (36.75 hrs @ $200)</t>
  </si>
  <si>
    <t>J. Stoddart - April to October - additional hours not previously charged (7.35 hrs @ $200)</t>
  </si>
  <si>
    <t>Projected to Dec. 31</t>
  </si>
  <si>
    <r>
      <t>J. Stoddart - October Travel Claim (Oct 27 - 31)</t>
    </r>
    <r>
      <rPr>
        <sz val="11"/>
        <color rgb="FFFF0000"/>
        <rFont val="Calibri"/>
        <family val="2"/>
        <scheme val="minor"/>
      </rPr>
      <t xml:space="preserve"> </t>
    </r>
  </si>
  <si>
    <t>V. Connors - September Travel Claim (office supplies)</t>
  </si>
  <si>
    <t>V. Connors - July Travel Claim (flag pole stand)</t>
  </si>
  <si>
    <t>V. Connors Travel Claim - October (office supplies)</t>
  </si>
  <si>
    <t>V. Connors - August Travel Claim (office supplies)</t>
  </si>
  <si>
    <t>Harvey's Travel Ltd. (October 6 to 10)</t>
  </si>
  <si>
    <t>Harvey's Travel Ltd. October 27 to 31)</t>
  </si>
  <si>
    <t>Harvey's Travel Ltd. (November 10 - 21)</t>
  </si>
  <si>
    <t>Harvey's Travel Ltd. (October 14 to 24)</t>
  </si>
  <si>
    <t>J. Stoddart - November Trip #1 Travel Claim (Nov 10 - 21)</t>
  </si>
  <si>
    <t>J. Stoddart - November 10 - 21 Invoice (75.50 hrs @ $200)</t>
  </si>
  <si>
    <t>D. Letto - November Invoice (111 hours @ $200)</t>
  </si>
  <si>
    <r>
      <t xml:space="preserve">V. Connors - November Invoice </t>
    </r>
    <r>
      <rPr>
        <sz val="11"/>
        <rFont val="Calibri"/>
        <family val="2"/>
        <scheme val="minor"/>
      </rPr>
      <t>(182 hours @ $45.00)</t>
    </r>
  </si>
  <si>
    <t>J. Fleming - November Invoice (141.75 hours @ $30)</t>
  </si>
  <si>
    <t>T. Freeman - November Invoice (190 hours $80)</t>
  </si>
  <si>
    <t>V. Connors Travel Claim - November (office supplies)</t>
  </si>
  <si>
    <t>Leaside Manor (October 27 to 30) ($169.00 p/d)</t>
  </si>
  <si>
    <t>Leaside Manor (November Trip #1) (Nov 10 - 21) ($169 p/d)</t>
  </si>
  <si>
    <t>Xerox Canada Ltd. - Copy Costs November 2014</t>
  </si>
  <si>
    <t>Xerox Canada Ltd. - Copy Costs December 2014</t>
  </si>
  <si>
    <t xml:space="preserve">Bell Aliant - November </t>
  </si>
  <si>
    <t>Claire Wilkshire, Report Copy Editor - November (78.25 hours @ $50.00)</t>
  </si>
  <si>
    <t>Claire Wilkshire, Report Copy Editor - October (105.70 hours @ $50.00)</t>
  </si>
  <si>
    <r>
      <t xml:space="preserve">V. Connors - December Invoice </t>
    </r>
    <r>
      <rPr>
        <sz val="11"/>
        <rFont val="Calibri"/>
        <family val="2"/>
        <scheme val="minor"/>
      </rPr>
      <t>(189.25 hours @ $45.00))</t>
    </r>
  </si>
  <si>
    <r>
      <t xml:space="preserve">J. Fleming - December Invoice </t>
    </r>
    <r>
      <rPr>
        <sz val="11"/>
        <rFont val="Calibri"/>
        <family val="2"/>
        <scheme val="minor"/>
      </rPr>
      <t>(182.50 hours @ $30)</t>
    </r>
  </si>
  <si>
    <t>T. Freeman - December Invoice (157 hours @ $80)</t>
  </si>
  <si>
    <r>
      <t>D. Letto - December Invoice</t>
    </r>
    <r>
      <rPr>
        <sz val="11"/>
        <rFont val="Calibri"/>
        <family val="2"/>
        <scheme val="minor"/>
      </rPr>
      <t xml:space="preserve"> (117.75 hours @ $200)</t>
    </r>
  </si>
  <si>
    <t>V. Connors Travel Claim - December (taxi, shipping and courier services)</t>
  </si>
  <si>
    <t>V. Connors Travel Claim - December (office supplies)</t>
  </si>
  <si>
    <t>V. Connors - August 8 Travel Claim (office supplies)</t>
  </si>
  <si>
    <t>V. Connors Travel Claim - January (committee luncheon meetings)</t>
  </si>
  <si>
    <r>
      <t xml:space="preserve">J. Stoddart - January 7 - 15 Trip Travel Claim </t>
    </r>
    <r>
      <rPr>
        <sz val="11"/>
        <color rgb="FFFF0000"/>
        <rFont val="Calibri"/>
        <family val="2"/>
        <scheme val="minor"/>
      </rPr>
      <t/>
    </r>
  </si>
  <si>
    <t xml:space="preserve">Bell Aliant - December </t>
  </si>
  <si>
    <t>Pik-Fast Express Inc. (Water - December)</t>
  </si>
  <si>
    <t>The Royal Newfoundland Constabulary lease of Suite C, 83 Thorburn Road was until August 2015.  
The ATIPP Review Committee occupied the offices at 83 Thorburn Road from April 2014 to February 2015.  
The Department of Justice (RNC) continued to pay the lease during this time.</t>
  </si>
  <si>
    <r>
      <t>J. Stoddart - November, December, January Invoice</t>
    </r>
    <r>
      <rPr>
        <sz val="11"/>
        <rFont val="Calibri"/>
        <family val="2"/>
        <scheme val="minor"/>
      </rPr>
      <t xml:space="preserve"> (72.5 hours @ $200)</t>
    </r>
  </si>
  <si>
    <r>
      <t>V. Connors - January Invoi</t>
    </r>
    <r>
      <rPr>
        <sz val="11"/>
        <rFont val="Calibri"/>
        <family val="2"/>
        <scheme val="minor"/>
      </rPr>
      <t>ce (200 hours @ $45.00)
Actual hours worked 256.75. Deducted 56.75 hours @ $45 = $2,553.75</t>
    </r>
  </si>
  <si>
    <t>Bell Aliant - January</t>
  </si>
  <si>
    <t>Xerox Canada Ltd. - Copy Costs January 2015</t>
  </si>
  <si>
    <t>The Telegram Subscription to end of February 2015</t>
  </si>
  <si>
    <t>T. Freeman - January Invoice (218 hours @ $80)</t>
  </si>
  <si>
    <t>Claire Wilkshire, Report Copy Editor - January (29.50 hours @ $50)</t>
  </si>
  <si>
    <r>
      <t>Claire Wilkshire, Report Copy Editor  - December</t>
    </r>
    <r>
      <rPr>
        <sz val="11"/>
        <rFont val="Calibri"/>
        <family val="2"/>
        <scheme val="minor"/>
      </rPr>
      <t xml:space="preserve"> (56.25 hours @ $50 p/h)</t>
    </r>
  </si>
  <si>
    <t>Lindsay Hollett, Citations Review (approx. 32.9 hrs @ $120 p/h)</t>
  </si>
  <si>
    <t>Delivery / Courier Services (see Lindsay Hollett, Cox &amp; Palmer Invoices #309970176 and #309971136)</t>
  </si>
  <si>
    <t>Travel Expenses - spent/projected to February 2015 (carried over) does not include HST</t>
  </si>
  <si>
    <r>
      <t>D. Letto - January Invo</t>
    </r>
    <r>
      <rPr>
        <sz val="11"/>
        <rFont val="Calibri"/>
        <family val="2"/>
        <scheme val="minor"/>
      </rPr>
      <t>ice (approx 136 hours @ $200). Did not bill for hours worked after January 21, 2014</t>
    </r>
  </si>
  <si>
    <t>Claire Wilkshire, Report Copy Editor - February (27.50 @ $50)</t>
  </si>
  <si>
    <t>T. Freeman - February Invoice (72 hours @ $80)</t>
  </si>
  <si>
    <t>J. Fleming - February Invoice (215 hours @ $30)</t>
  </si>
  <si>
    <r>
      <t>J. Fleming - January Invo</t>
    </r>
    <r>
      <rPr>
        <sz val="11"/>
        <rFont val="Calibri"/>
        <family val="2"/>
        <scheme val="minor"/>
      </rPr>
      <t>ice (189.75 hours @ $30)</t>
    </r>
  </si>
  <si>
    <t>V. Connors - February Invoice (207.50 hrs @ $45) 
Actual hours worked 255.75. Deducted 48.25 @ $45 = $2175.25</t>
  </si>
  <si>
    <t xml:space="preserve">V. Connors Travel Claim - February and March (shipping and courier) </t>
  </si>
  <si>
    <t>Updated:  March 10, 2015</t>
  </si>
  <si>
    <t>Xerox Canada Ltd. - Copy Costs February 2015</t>
  </si>
  <si>
    <t xml:space="preserve">Bell Aliant - February </t>
  </si>
  <si>
    <t>NewLab Enginering Ltd. (Hanging of White Board in Boardroom &amp; attaching keyboard tray)</t>
  </si>
  <si>
    <t>The office space that the ATIPPA Review Committee occupied at 83 Thorburn Road was leased by the Department of Justice (Royal Newfoundland Constabulary).  No costs were billed directly to the ATIPPA Review Committee for occupying the space from April 15, 2014 to March 6, 2015</t>
  </si>
  <si>
    <t>Office furniture and equipment (and office supplies) were found at RNC surplus (School for the Deaf), GNL Surplus, and the Office of Public Engagement. ATIPPA Review Committee covered costs associated with transporting furnitue and equipment.</t>
  </si>
  <si>
    <t>Computer Equipment, monitors, keyboards, multifunctional copier/scanner, printers, wireless set-up, network infrastructure with Bell Aliant, project management, and other IT / IM services were provided by the Office of the Chief Information Officer.  No costs were billed directly to the ATIPPA Review Committee</t>
  </si>
  <si>
    <t xml:space="preserve">Note:  The Office of Public Engagement supplied the ATIPPA Review Committee with start-up supplies and also supplied the office with printing paper over the 10 months. </t>
  </si>
  <si>
    <t>Updated:  March 13, 2015</t>
  </si>
  <si>
    <t>Report Printing - Queen's Printer (300 copies of Volume I and Volume II.  Received cost estimate from John Over on March 13, 2015</t>
  </si>
  <si>
    <t>J. Fleming - March Invoice (84.50 hrs. @ $30) - Estimate only</t>
  </si>
  <si>
    <t>V. Connors - March Invoice (42.50 hrs @ $45)</t>
  </si>
  <si>
    <t>Date:  March 15, 2015</t>
  </si>
  <si>
    <t>Spent / Projected to March 2015</t>
  </si>
  <si>
    <t>Cox &amp; Palmer - April Invoice</t>
  </si>
  <si>
    <t>Cox &amp; Palmer - May Invoice</t>
  </si>
  <si>
    <t>Cox &amp; Palmer - June Invoice</t>
  </si>
  <si>
    <t xml:space="preserve">Cox &amp; Palmer - July Invoice </t>
  </si>
  <si>
    <t>Cox &amp; Palmer - August Invoice (128.10 hrs / 18.3 days @ $2,000 p/d)</t>
  </si>
  <si>
    <t>Cox &amp; Palmer - September Invoice (172.90 hrs. / 24.7 days @ $2,000 p/d)</t>
  </si>
  <si>
    <t>Cox &amp; Palmer - October Invoice (215.70 hrs. / 30.8 days @ $2000 p/d)</t>
  </si>
  <si>
    <t>Cox &amp; Palmer - November Inovice (194.30 hrs / 27.80 days @ $2,000 p/d)</t>
  </si>
  <si>
    <t>Cox &amp; Palmer - December Invoice (124.50 hrs / 17.8 days @ $2,000 p/d)
(Less $8,400 credit hrs between April and Nov.)</t>
  </si>
  <si>
    <t>Cox &amp; Palmer - January Invoice (119.50 hours / 17 days @ $2,000) - did not bill for work after January 21st.</t>
  </si>
  <si>
    <t xml:space="preserve">Elite Transcription Services, Invoice 1707  </t>
  </si>
  <si>
    <t xml:space="preserve">Elite Transcription Services, Invoice 1708  </t>
  </si>
  <si>
    <t xml:space="preserve">Verbatim Services, Invoice 1001 </t>
  </si>
  <si>
    <t xml:space="preserve">Verbatim Services, Invoice 1002 </t>
  </si>
  <si>
    <t xml:space="preserve">Verbatim Services, Invoice 1003 </t>
  </si>
  <si>
    <t>Report Layout and Design - Alison Carr</t>
  </si>
  <si>
    <t xml:space="preserve">Report Layout and Design - Alison Carr  </t>
  </si>
  <si>
    <t xml:space="preserve">Report Layout and Design - Alison Carr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</si>
</sst>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00"/>
  </numFmts>
  <fonts count="22" x14ac:knownFonts="1">
    <font>
      <sz val="11"/>
      <color theme="1"/>
      <name val="Calibri"/>
      <family val="2"/>
      <scheme val="minor"/>
    </font>
    <font>
      <b/>
      <sz val="11"/>
      <color theme="1"/>
      <name val="Calibri"/>
      <family val="2"/>
      <scheme val="minor"/>
    </font>
    <font>
      <sz val="11"/>
      <color rgb="FF3F3F76"/>
      <name val="Calibri"/>
      <family val="2"/>
      <scheme val="minor"/>
    </font>
    <font>
      <b/>
      <sz val="11"/>
      <color rgb="FF3F3F76"/>
      <name val="Calibri"/>
      <family val="2"/>
      <scheme val="minor"/>
    </font>
    <font>
      <b/>
      <sz val="12"/>
      <color rgb="FF3F3F76"/>
      <name val="Calibri"/>
      <family val="2"/>
      <scheme val="minor"/>
    </font>
    <font>
      <b/>
      <sz val="11"/>
      <name val="Calibri"/>
      <family val="2"/>
      <scheme val="minor"/>
    </font>
    <font>
      <sz val="12"/>
      <color indexed="8"/>
      <name val="Calibri"/>
      <family val="2"/>
      <scheme val="minor"/>
    </font>
    <font>
      <sz val="11"/>
      <color indexed="8"/>
      <name val="Arial"/>
      <family val="2"/>
    </font>
    <font>
      <sz val="11"/>
      <color theme="1"/>
      <name val="Calibri"/>
      <family val="2"/>
    </font>
    <font>
      <b/>
      <sz val="11"/>
      <color theme="1"/>
      <name val="Calibri"/>
      <family val="2"/>
    </font>
    <font>
      <sz val="11"/>
      <color rgb="FF1F497D"/>
      <name val="Calibri"/>
      <family val="2"/>
    </font>
    <font>
      <sz val="11"/>
      <color theme="1"/>
      <name val="Wingdings"/>
      <charset val="2"/>
    </font>
    <font>
      <sz val="7"/>
      <color theme="1"/>
      <name val="Times New Roman"/>
      <family val="1"/>
    </font>
    <font>
      <sz val="11"/>
      <color rgb="FF1F497D"/>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2"/>
      <color theme="1"/>
      <name val="Calibri"/>
      <family val="2"/>
      <scheme val="minor"/>
    </font>
    <font>
      <b/>
      <sz val="12"/>
      <color rgb="FFFF0000"/>
      <name val="Calibri"/>
      <family val="2"/>
      <scheme val="minor"/>
    </font>
    <font>
      <b/>
      <sz val="12"/>
      <color indexed="8"/>
      <name val="Calibri"/>
      <family val="2"/>
      <scheme val="minor"/>
    </font>
    <font>
      <b/>
      <sz val="11"/>
      <color rgb="FFC00000"/>
      <name val="Calibri"/>
      <family val="2"/>
      <scheme val="minor"/>
    </font>
    <font>
      <b/>
      <sz val="12"/>
      <color theme="1"/>
      <name val="Calibri"/>
      <family val="2"/>
      <scheme val="minor"/>
    </font>
  </fonts>
  <fills count="4">
    <fill>
      <patternFill patternType="none"/>
    </fill>
    <fill>
      <patternFill patternType="gray125"/>
    </fill>
    <fill>
      <patternFill patternType="solid">
        <fgColor rgb="FFFFCC99"/>
      </patternFill>
    </fill>
    <fill>
      <patternFill patternType="solid">
        <fgColor theme="8" tint="0.59996337778862885"/>
        <bgColor indexed="64"/>
      </patternFill>
    </fill>
  </fills>
  <borders count="22">
    <border>
      <left/>
      <right/>
      <top/>
      <bottom/>
      <diagonal/>
    </border>
    <border>
      <left/>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top/>
      <bottom style="medium">
        <color rgb="FF7F7F7F"/>
      </bottom>
      <diagonal/>
    </border>
    <border>
      <left style="medium">
        <color rgb="FF7F7F7F"/>
      </left>
      <right/>
      <top/>
      <bottom style="medium">
        <color rgb="FF7F7F7F"/>
      </bottom>
      <diagonal/>
    </border>
    <border>
      <left style="thin">
        <color auto="1"/>
      </left>
      <right style="thin">
        <color auto="1"/>
      </right>
      <top style="medium">
        <color rgb="FF7F7F7F"/>
      </top>
      <bottom style="thin">
        <color auto="1"/>
      </bottom>
      <diagonal/>
    </border>
    <border>
      <left style="thin">
        <color auto="1"/>
      </left>
      <right/>
      <top style="thin">
        <color auto="1"/>
      </top>
      <bottom style="medium">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2" borderId="3" applyNumberFormat="0" applyAlignment="0" applyProtection="0"/>
  </cellStyleXfs>
  <cellXfs count="98">
    <xf numFmtId="0" fontId="0" fillId="0" borderId="0" xfId="0"/>
    <xf numFmtId="44" fontId="0" fillId="0" borderId="0" xfId="0" applyNumberFormat="1"/>
    <xf numFmtId="44" fontId="0" fillId="0" borderId="0" xfId="0" applyNumberFormat="1" applyAlignment="1">
      <alignment horizontal="right"/>
    </xf>
    <xf numFmtId="44" fontId="1" fillId="0" borderId="0" xfId="0" applyNumberFormat="1" applyFont="1" applyAlignment="1">
      <alignment horizontal="center" vertical="center"/>
    </xf>
    <xf numFmtId="44" fontId="1" fillId="0" borderId="0" xfId="0" applyNumberFormat="1" applyFont="1" applyAlignment="1">
      <alignment horizontal="center"/>
    </xf>
    <xf numFmtId="0" fontId="0" fillId="0" borderId="0" xfId="0" applyAlignment="1">
      <alignment horizontal="center"/>
    </xf>
    <xf numFmtId="0" fontId="1" fillId="0" borderId="0" xfId="0" applyFont="1"/>
    <xf numFmtId="44" fontId="1" fillId="0" borderId="0" xfId="0" applyNumberFormat="1" applyFont="1" applyAlignment="1">
      <alignment horizontal="right"/>
    </xf>
    <xf numFmtId="44" fontId="1" fillId="0" borderId="0" xfId="0" applyNumberFormat="1" applyFont="1"/>
    <xf numFmtId="0" fontId="0" fillId="0" borderId="2" xfId="0" applyBorder="1" applyAlignment="1">
      <alignment horizontal="center"/>
    </xf>
    <xf numFmtId="44" fontId="0" fillId="0" borderId="2" xfId="0" applyNumberFormat="1" applyBorder="1"/>
    <xf numFmtId="44" fontId="0" fillId="0" borderId="2" xfId="0" applyNumberFormat="1" applyBorder="1" applyAlignment="1">
      <alignment horizontal="right"/>
    </xf>
    <xf numFmtId="0" fontId="1"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vertical="top"/>
    </xf>
    <xf numFmtId="0" fontId="1" fillId="0" borderId="0" xfId="0" applyFont="1" applyAlignment="1">
      <alignment horizontal="center" vertical="top" wrapText="1"/>
    </xf>
    <xf numFmtId="44" fontId="1"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44" fontId="0" fillId="0" borderId="0" xfId="0" applyNumberFormat="1" applyAlignment="1">
      <alignment vertical="top"/>
    </xf>
    <xf numFmtId="0" fontId="0" fillId="0" borderId="0" xfId="0" applyFont="1" applyAlignment="1">
      <alignment vertical="top" wrapText="1"/>
    </xf>
    <xf numFmtId="0" fontId="1" fillId="0" borderId="0" xfId="0" applyFont="1" applyAlignment="1">
      <alignment vertical="center" wrapText="1"/>
    </xf>
    <xf numFmtId="0" fontId="0" fillId="0" borderId="2" xfId="0" applyBorder="1" applyAlignment="1">
      <alignment wrapText="1"/>
    </xf>
    <xf numFmtId="0" fontId="3" fillId="2" borderId="4" xfId="1" applyFont="1" applyBorder="1" applyAlignment="1">
      <alignment horizontal="center" wrapText="1"/>
    </xf>
    <xf numFmtId="0" fontId="6" fillId="0" borderId="0" xfId="0" applyFont="1" applyBorder="1" applyAlignment="1">
      <alignment wrapText="1"/>
    </xf>
    <xf numFmtId="3" fontId="3" fillId="0" borderId="0" xfId="1" applyNumberFormat="1" applyFont="1" applyFill="1" applyBorder="1" applyAlignment="1">
      <alignment horizontal="center" wrapText="1"/>
    </xf>
    <xf numFmtId="0" fontId="6" fillId="0" borderId="5" xfId="0" applyFont="1" applyBorder="1" applyAlignment="1">
      <alignment wrapText="1"/>
    </xf>
    <xf numFmtId="3" fontId="3" fillId="0" borderId="6" xfId="1" applyNumberFormat="1" applyFont="1" applyFill="1" applyBorder="1" applyAlignment="1">
      <alignment horizontal="center" wrapText="1"/>
    </xf>
    <xf numFmtId="3" fontId="3" fillId="2" borderId="7" xfId="1" applyNumberFormat="1" applyFont="1" applyBorder="1" applyAlignment="1">
      <alignment horizontal="center" wrapText="1"/>
    </xf>
    <xf numFmtId="0" fontId="4" fillId="2" borderId="7" xfId="1" applyFont="1" applyBorder="1" applyAlignment="1">
      <alignment wrapText="1"/>
    </xf>
    <xf numFmtId="0" fontId="0" fillId="0" borderId="0" xfId="0" applyFont="1" applyBorder="1" applyAlignment="1">
      <alignment vertical="top" wrapText="1"/>
    </xf>
    <xf numFmtId="0" fontId="0" fillId="0" borderId="0" xfId="0" applyFont="1" applyFill="1" applyBorder="1" applyAlignment="1">
      <alignment vertical="top" wrapText="1"/>
    </xf>
    <xf numFmtId="44" fontId="0" fillId="0" borderId="1" xfId="0" applyNumberFormat="1" applyBorder="1"/>
    <xf numFmtId="44" fontId="0" fillId="0" borderId="9" xfId="0" applyNumberFormat="1" applyBorder="1"/>
    <xf numFmtId="0" fontId="0" fillId="0" borderId="0" xfId="0" applyAlignment="1">
      <alignment vertical="center"/>
    </xf>
    <xf numFmtId="0" fontId="9" fillId="0" borderId="10" xfId="0" applyFont="1" applyBorder="1" applyAlignment="1">
      <alignment vertical="center" wrapText="1"/>
    </xf>
    <xf numFmtId="0" fontId="8" fillId="0" borderId="12" xfId="0" applyFont="1" applyBorder="1" applyAlignment="1">
      <alignment vertical="center" wrapText="1"/>
    </xf>
    <xf numFmtId="0" fontId="8" fillId="0" borderId="12" xfId="0" applyFont="1" applyBorder="1" applyAlignment="1">
      <alignment horizontal="right" vertical="center" wrapText="1"/>
    </xf>
    <xf numFmtId="0" fontId="8" fillId="0" borderId="13" xfId="0" applyFont="1" applyBorder="1" applyAlignment="1">
      <alignment horizontal="center" vertical="center" wrapText="1"/>
    </xf>
    <xf numFmtId="0" fontId="9" fillId="0" borderId="11" xfId="0" applyFont="1" applyBorder="1" applyAlignment="1">
      <alignment horizontal="center" vertical="center" wrapText="1"/>
    </xf>
    <xf numFmtId="6"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0" xfId="0" applyFont="1" applyAlignment="1">
      <alignment horizontal="left" vertical="center" indent="5"/>
    </xf>
    <xf numFmtId="0" fontId="13" fillId="0" borderId="0" xfId="0" applyFont="1" applyAlignment="1">
      <alignment vertical="center"/>
    </xf>
    <xf numFmtId="44" fontId="0" fillId="0" borderId="0" xfId="0" applyNumberFormat="1" applyBorder="1"/>
    <xf numFmtId="0" fontId="0" fillId="0" borderId="0" xfId="0" applyFill="1" applyAlignment="1">
      <alignment wrapText="1"/>
    </xf>
    <xf numFmtId="0" fontId="0" fillId="0" borderId="2" xfId="0" applyBorder="1"/>
    <xf numFmtId="44" fontId="0" fillId="0" borderId="0" xfId="0" applyNumberFormat="1" applyFill="1" applyAlignment="1">
      <alignment horizontal="right"/>
    </xf>
    <xf numFmtId="164" fontId="0" fillId="0" borderId="0" xfId="0" applyNumberFormat="1" applyAlignment="1">
      <alignment vertical="top"/>
    </xf>
    <xf numFmtId="44" fontId="0" fillId="0" borderId="0" xfId="0" applyNumberFormat="1" applyFill="1"/>
    <xf numFmtId="0" fontId="1" fillId="0" borderId="0" xfId="0" applyFont="1" applyAlignment="1">
      <alignment vertical="top" wrapText="1"/>
    </xf>
    <xf numFmtId="0" fontId="0" fillId="0" borderId="0" xfId="0" applyAlignment="1">
      <alignment vertical="center" wrapText="1"/>
    </xf>
    <xf numFmtId="44" fontId="0" fillId="0" borderId="0" xfId="0" applyNumberFormat="1" applyAlignment="1">
      <alignment vertical="center"/>
    </xf>
    <xf numFmtId="0" fontId="0" fillId="0" borderId="0" xfId="0" applyFill="1" applyAlignment="1">
      <alignment vertical="center" wrapText="1"/>
    </xf>
    <xf numFmtId="0" fontId="0" fillId="0" borderId="2" xfId="0" applyBorder="1" applyAlignment="1">
      <alignment vertical="center" wrapText="1"/>
    </xf>
    <xf numFmtId="44" fontId="0" fillId="0" borderId="2" xfId="0" applyNumberFormat="1" applyBorder="1" applyAlignment="1">
      <alignment vertical="center"/>
    </xf>
    <xf numFmtId="0" fontId="1" fillId="0" borderId="0" xfId="0" applyFont="1" applyAlignment="1">
      <alignment horizontal="center" wrapText="1"/>
    </xf>
    <xf numFmtId="0" fontId="1" fillId="0" borderId="0" xfId="0" applyFont="1" applyAlignment="1">
      <alignment horizontal="center"/>
    </xf>
    <xf numFmtId="44" fontId="17" fillId="0" borderId="0" xfId="0" applyNumberFormat="1" applyFont="1"/>
    <xf numFmtId="44" fontId="1" fillId="0" borderId="9" xfId="0" applyNumberFormat="1" applyFont="1" applyBorder="1" applyAlignment="1">
      <alignment vertical="center"/>
    </xf>
    <xf numFmtId="44" fontId="1" fillId="0" borderId="2" xfId="0" applyNumberFormat="1" applyFont="1" applyBorder="1" applyAlignment="1">
      <alignment vertical="center"/>
    </xf>
    <xf numFmtId="44" fontId="1" fillId="0" borderId="2" xfId="0" applyNumberFormat="1" applyFont="1" applyBorder="1"/>
    <xf numFmtId="164" fontId="1" fillId="0" borderId="0" xfId="0" applyNumberFormat="1" applyFont="1" applyAlignment="1">
      <alignment vertical="top"/>
    </xf>
    <xf numFmtId="15" fontId="19" fillId="0" borderId="0" xfId="0" applyNumberFormat="1" applyFont="1" applyFill="1" applyBorder="1" applyAlignment="1">
      <alignment vertical="top" wrapText="1"/>
    </xf>
    <xf numFmtId="44" fontId="17" fillId="0" borderId="20" xfId="0" applyNumberFormat="1" applyFont="1" applyBorder="1"/>
    <xf numFmtId="44" fontId="18" fillId="0" borderId="21" xfId="0" applyNumberFormat="1" applyFont="1" applyBorder="1"/>
    <xf numFmtId="44" fontId="17" fillId="0" borderId="21" xfId="0" applyNumberFormat="1" applyFont="1" applyBorder="1"/>
    <xf numFmtId="44" fontId="17" fillId="0" borderId="18" xfId="0" applyNumberFormat="1" applyFont="1" applyBorder="1"/>
    <xf numFmtId="3" fontId="0" fillId="0" borderId="0" xfId="0" applyNumberFormat="1"/>
    <xf numFmtId="0" fontId="20" fillId="0" borderId="0" xfId="0" applyFont="1" applyAlignment="1">
      <alignment wrapText="1"/>
    </xf>
    <xf numFmtId="0" fontId="0" fillId="0" borderId="0" xfId="0" applyFill="1"/>
    <xf numFmtId="0" fontId="15" fillId="0" borderId="0" xfId="0" applyFont="1" applyAlignment="1">
      <alignment vertical="top" wrapText="1"/>
    </xf>
    <xf numFmtId="0" fontId="16" fillId="0" borderId="0" xfId="0" applyFont="1" applyAlignment="1">
      <alignment vertical="top" wrapText="1"/>
    </xf>
    <xf numFmtId="0" fontId="16" fillId="0" borderId="0" xfId="0" applyFont="1"/>
    <xf numFmtId="3" fontId="5" fillId="0" borderId="0" xfId="0" applyNumberFormat="1" applyFont="1"/>
    <xf numFmtId="44" fontId="21" fillId="0" borderId="0" xfId="0" applyNumberFormat="1" applyFont="1"/>
    <xf numFmtId="44" fontId="0" fillId="0" borderId="0" xfId="0" applyNumberFormat="1" applyFill="1" applyAlignment="1">
      <alignment vertical="center"/>
    </xf>
    <xf numFmtId="0" fontId="7" fillId="0" borderId="0" xfId="0" applyFont="1" applyAlignment="1">
      <alignment vertical="top" wrapText="1"/>
    </xf>
    <xf numFmtId="0" fontId="15" fillId="0" borderId="0" xfId="0" applyFont="1" applyAlignment="1">
      <alignment wrapText="1"/>
    </xf>
    <xf numFmtId="44" fontId="0" fillId="0" borderId="0" xfId="0" applyNumberFormat="1" applyFill="1" applyAlignment="1">
      <alignment vertical="top"/>
    </xf>
    <xf numFmtId="44" fontId="17" fillId="3" borderId="8" xfId="0" applyNumberFormat="1" applyFont="1" applyFill="1" applyBorder="1"/>
    <xf numFmtId="44" fontId="18" fillId="3" borderId="19" xfId="0" applyNumberFormat="1" applyFont="1" applyFill="1" applyBorder="1"/>
    <xf numFmtId="0" fontId="17" fillId="3" borderId="17" xfId="0" applyFont="1" applyFill="1" applyBorder="1" applyAlignment="1">
      <alignment horizontal="center" wrapText="1"/>
    </xf>
    <xf numFmtId="44" fontId="17" fillId="3" borderId="18" xfId="0" applyNumberFormat="1" applyFont="1" applyFill="1" applyBorder="1" applyAlignment="1">
      <alignment horizontal="center"/>
    </xf>
    <xf numFmtId="0" fontId="0" fillId="0" borderId="0" xfId="0" applyFont="1" applyFill="1" applyAlignment="1">
      <alignment wrapText="1"/>
    </xf>
    <xf numFmtId="164" fontId="0" fillId="0" borderId="0" xfId="0" applyNumberFormat="1" applyFill="1" applyAlignment="1">
      <alignment vertical="top"/>
    </xf>
    <xf numFmtId="0" fontId="15" fillId="0" borderId="0" xfId="0" applyFont="1" applyFill="1" applyAlignment="1">
      <alignment wrapText="1"/>
    </xf>
    <xf numFmtId="44" fontId="1" fillId="0" borderId="0" xfId="0" applyNumberFormat="1" applyFont="1" applyAlignment="1"/>
    <xf numFmtId="0" fontId="4" fillId="2" borderId="16" xfId="1" applyFont="1" applyBorder="1" applyAlignment="1">
      <alignment horizontal="center" vertical="center" wrapText="1"/>
    </xf>
    <xf numFmtId="0" fontId="8" fillId="0" borderId="15" xfId="0" applyFont="1" applyBorder="1" applyAlignment="1">
      <alignment vertical="center" wrapText="1"/>
    </xf>
    <xf numFmtId="0" fontId="8" fillId="0" borderId="12" xfId="0" applyFont="1" applyBorder="1" applyAlignment="1">
      <alignment vertical="center" wrapText="1"/>
    </xf>
    <xf numFmtId="6" fontId="8" fillId="0" borderId="15" xfId="0" applyNumberFormat="1" applyFont="1" applyBorder="1" applyAlignment="1">
      <alignment horizontal="center" vertical="center" wrapText="1"/>
    </xf>
    <xf numFmtId="6" fontId="8" fillId="0" borderId="12"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110" zoomScaleNormal="110" workbookViewId="0">
      <pane xSplit="1" ySplit="1" topLeftCell="B82" activePane="bottomRight" state="frozen"/>
      <selection pane="topRight" activeCell="B1" sqref="B1"/>
      <selection pane="bottomLeft" activeCell="A2" sqref="A2"/>
      <selection pane="bottomRight" activeCell="B86" sqref="B86"/>
    </sheetView>
  </sheetViews>
  <sheetFormatPr defaultRowHeight="20.100000000000001" customHeight="1" x14ac:dyDescent="0.25"/>
  <cols>
    <col min="1" max="1" width="5.85546875" style="5" customWidth="1"/>
    <col min="2" max="2" width="43.5703125" style="13" customWidth="1"/>
    <col min="3" max="3" width="15" style="2" customWidth="1"/>
    <col min="4" max="4" width="14.7109375" style="2" customWidth="1"/>
    <col min="5" max="5" width="14.7109375" style="1" customWidth="1"/>
    <col min="6" max="6" width="13.85546875" customWidth="1"/>
    <col min="7" max="7" width="14.5703125" customWidth="1"/>
    <col min="12" max="12" width="12.85546875" customWidth="1"/>
    <col min="14" max="14" width="15.85546875" customWidth="1"/>
  </cols>
  <sheetData>
    <row r="1" spans="1:6" ht="29.25" customHeight="1" x14ac:dyDescent="0.25">
      <c r="B1" s="59" t="s">
        <v>0</v>
      </c>
      <c r="C1" s="4" t="s">
        <v>2</v>
      </c>
      <c r="D1" s="4" t="s">
        <v>3</v>
      </c>
      <c r="E1" s="4" t="s">
        <v>115</v>
      </c>
      <c r="F1" s="59" t="s">
        <v>193</v>
      </c>
    </row>
    <row r="2" spans="1:6" ht="20.100000000000001" customHeight="1" x14ac:dyDescent="0.25">
      <c r="A2" s="5">
        <v>1</v>
      </c>
      <c r="B2" s="13" t="s">
        <v>1</v>
      </c>
      <c r="C2" s="2">
        <v>7660</v>
      </c>
      <c r="D2" s="2">
        <v>995.8</v>
      </c>
      <c r="E2" s="1">
        <f>SUM(C2:D2)</f>
        <v>8655.7999999999993</v>
      </c>
    </row>
    <row r="3" spans="1:6" ht="20.100000000000001" customHeight="1" x14ac:dyDescent="0.25">
      <c r="A3" s="5">
        <v>2</v>
      </c>
      <c r="B3" s="13" t="s">
        <v>5</v>
      </c>
      <c r="C3" s="2">
        <v>1010</v>
      </c>
      <c r="D3" s="2">
        <v>131.30000000000001</v>
      </c>
      <c r="E3" s="1">
        <f t="shared" ref="E3:E17" si="0">SUM(C3:D3)</f>
        <v>1141.3</v>
      </c>
    </row>
    <row r="4" spans="1:6" ht="20.100000000000001" customHeight="1" x14ac:dyDescent="0.25">
      <c r="A4" s="5">
        <v>3</v>
      </c>
      <c r="B4" s="13" t="s">
        <v>6</v>
      </c>
      <c r="C4" s="2">
        <v>13030</v>
      </c>
      <c r="D4" s="2">
        <v>1693.9</v>
      </c>
      <c r="E4" s="1">
        <f t="shared" si="0"/>
        <v>14723.9</v>
      </c>
    </row>
    <row r="5" spans="1:6" ht="28.5" customHeight="1" x14ac:dyDescent="0.25">
      <c r="A5" s="5">
        <v>4</v>
      </c>
      <c r="B5" s="13" t="s">
        <v>147</v>
      </c>
      <c r="C5" s="2">
        <v>8840</v>
      </c>
      <c r="D5" s="2">
        <v>1149.2</v>
      </c>
      <c r="E5" s="1">
        <f t="shared" si="0"/>
        <v>9989.2000000000007</v>
      </c>
    </row>
    <row r="6" spans="1:6" ht="30" customHeight="1" x14ac:dyDescent="0.25">
      <c r="A6" s="5">
        <v>5</v>
      </c>
      <c r="B6" s="13" t="s">
        <v>122</v>
      </c>
      <c r="C6" s="2">
        <v>6610</v>
      </c>
      <c r="D6" s="2">
        <v>859.3</v>
      </c>
      <c r="E6" s="1">
        <f t="shared" si="0"/>
        <v>7469.3</v>
      </c>
    </row>
    <row r="7" spans="1:6" ht="35.25" customHeight="1" x14ac:dyDescent="0.25">
      <c r="A7" s="5">
        <f t="shared" ref="A7:A79" si="1">SUM(A6+1)</f>
        <v>6</v>
      </c>
      <c r="B7" s="13" t="s">
        <v>109</v>
      </c>
      <c r="C7" s="2">
        <v>2480</v>
      </c>
      <c r="D7" s="2">
        <v>322.39999999999998</v>
      </c>
      <c r="E7" s="1">
        <f t="shared" si="0"/>
        <v>2802.4</v>
      </c>
    </row>
    <row r="8" spans="1:6" ht="34.5" customHeight="1" x14ac:dyDescent="0.25">
      <c r="A8" s="5">
        <f t="shared" si="1"/>
        <v>7</v>
      </c>
      <c r="B8" s="13" t="s">
        <v>124</v>
      </c>
      <c r="C8" s="50">
        <v>9440</v>
      </c>
      <c r="D8" s="50">
        <v>1227.2</v>
      </c>
      <c r="E8" s="1">
        <f t="shared" si="0"/>
        <v>10667.2</v>
      </c>
      <c r="F8" s="1"/>
    </row>
    <row r="9" spans="1:6" ht="29.25" customHeight="1" x14ac:dyDescent="0.25">
      <c r="A9" s="5">
        <f t="shared" si="1"/>
        <v>8</v>
      </c>
      <c r="B9" s="48" t="s">
        <v>134</v>
      </c>
      <c r="C9" s="50">
        <v>13460</v>
      </c>
      <c r="D9" s="50">
        <v>1749.8</v>
      </c>
      <c r="E9" s="1">
        <f t="shared" si="0"/>
        <v>15209.8</v>
      </c>
      <c r="F9" s="1"/>
    </row>
    <row r="10" spans="1:6" ht="29.25" customHeight="1" x14ac:dyDescent="0.25">
      <c r="A10" s="5">
        <f t="shared" si="1"/>
        <v>9</v>
      </c>
      <c r="B10" s="48" t="s">
        <v>136</v>
      </c>
      <c r="C10" s="50">
        <v>6440</v>
      </c>
      <c r="D10" s="50">
        <v>837.2</v>
      </c>
      <c r="E10" s="1">
        <f t="shared" si="0"/>
        <v>7277.2</v>
      </c>
      <c r="F10" s="1"/>
    </row>
    <row r="11" spans="1:6" ht="29.25" customHeight="1" x14ac:dyDescent="0.25">
      <c r="A11" s="5">
        <f t="shared" si="1"/>
        <v>10</v>
      </c>
      <c r="B11" s="48" t="s">
        <v>148</v>
      </c>
      <c r="C11" s="50">
        <v>7910</v>
      </c>
      <c r="D11" s="50">
        <v>1028.3</v>
      </c>
      <c r="E11" s="1">
        <f t="shared" si="0"/>
        <v>8938.2999999999993</v>
      </c>
      <c r="F11" s="1"/>
    </row>
    <row r="12" spans="1:6" ht="29.25" customHeight="1" x14ac:dyDescent="0.25">
      <c r="A12" s="5">
        <f t="shared" si="1"/>
        <v>11</v>
      </c>
      <c r="B12" s="48" t="s">
        <v>178</v>
      </c>
      <c r="C12" s="50">
        <v>7350</v>
      </c>
      <c r="D12" s="50">
        <v>995.5</v>
      </c>
      <c r="E12" s="52">
        <f t="shared" si="0"/>
        <v>8345.5</v>
      </c>
      <c r="F12" s="52"/>
    </row>
    <row r="13" spans="1:6" ht="29.25" customHeight="1" x14ac:dyDescent="0.25">
      <c r="A13" s="5">
        <f t="shared" si="1"/>
        <v>12</v>
      </c>
      <c r="B13" s="48" t="s">
        <v>176</v>
      </c>
      <c r="C13" s="50">
        <v>12500</v>
      </c>
      <c r="D13" s="50">
        <v>1625</v>
      </c>
      <c r="E13" s="52">
        <f t="shared" si="0"/>
        <v>14125</v>
      </c>
      <c r="F13" s="52"/>
    </row>
    <row r="14" spans="1:6" ht="30.75" customHeight="1" x14ac:dyDescent="0.25">
      <c r="A14" s="5">
        <f t="shared" si="1"/>
        <v>13</v>
      </c>
      <c r="B14" s="13" t="s">
        <v>191</v>
      </c>
      <c r="C14" s="50">
        <v>7350</v>
      </c>
      <c r="D14" s="50">
        <v>955.5</v>
      </c>
      <c r="E14" s="52">
        <f t="shared" si="0"/>
        <v>8305.5</v>
      </c>
      <c r="F14" s="52"/>
    </row>
    <row r="15" spans="1:6" ht="30.75" customHeight="1" x14ac:dyDescent="0.25">
      <c r="A15" s="5">
        <f t="shared" si="1"/>
        <v>14</v>
      </c>
      <c r="B15" s="13" t="s">
        <v>192</v>
      </c>
      <c r="C15" s="50">
        <v>1470</v>
      </c>
      <c r="D15" s="50">
        <v>191.1</v>
      </c>
      <c r="E15" s="52">
        <f t="shared" si="0"/>
        <v>1661.1</v>
      </c>
      <c r="F15" s="52"/>
    </row>
    <row r="16" spans="1:6" ht="28.5" customHeight="1" x14ac:dyDescent="0.25">
      <c r="A16" s="5">
        <f t="shared" si="1"/>
        <v>15</v>
      </c>
      <c r="B16" s="13" t="s">
        <v>204</v>
      </c>
      <c r="C16" s="50">
        <v>15100</v>
      </c>
      <c r="D16" s="50">
        <v>1963</v>
      </c>
      <c r="E16" s="1">
        <f t="shared" si="0"/>
        <v>17063</v>
      </c>
      <c r="F16" s="52"/>
    </row>
    <row r="17" spans="1:12" ht="31.5" customHeight="1" x14ac:dyDescent="0.25">
      <c r="A17" s="5">
        <f t="shared" si="1"/>
        <v>16</v>
      </c>
      <c r="B17" s="13" t="s">
        <v>229</v>
      </c>
      <c r="C17" s="50">
        <v>14500</v>
      </c>
      <c r="D17" s="50">
        <v>1885</v>
      </c>
      <c r="E17" s="52">
        <f t="shared" si="0"/>
        <v>16385</v>
      </c>
      <c r="F17" s="52"/>
    </row>
    <row r="18" spans="1:12" ht="20.100000000000001" customHeight="1" x14ac:dyDescent="0.25">
      <c r="A18" s="5">
        <f t="shared" si="1"/>
        <v>17</v>
      </c>
      <c r="B18" s="13" t="s">
        <v>7</v>
      </c>
      <c r="C18" s="2">
        <v>7000</v>
      </c>
      <c r="D18" s="2">
        <v>910</v>
      </c>
      <c r="E18" s="1">
        <f t="shared" ref="E18:E27" si="2">SUM(C18:D18)</f>
        <v>7910</v>
      </c>
      <c r="L18" s="6"/>
    </row>
    <row r="19" spans="1:12" ht="20.100000000000001" customHeight="1" x14ac:dyDescent="0.25">
      <c r="A19" s="5">
        <f t="shared" si="1"/>
        <v>18</v>
      </c>
      <c r="B19" s="13" t="s">
        <v>8</v>
      </c>
      <c r="C19" s="2">
        <v>9400</v>
      </c>
      <c r="D19" s="2">
        <v>1222</v>
      </c>
      <c r="E19" s="1">
        <f t="shared" si="2"/>
        <v>10622</v>
      </c>
    </row>
    <row r="20" spans="1:12" ht="20.100000000000001" customHeight="1" x14ac:dyDescent="0.25">
      <c r="A20" s="5">
        <f t="shared" si="1"/>
        <v>19</v>
      </c>
      <c r="B20" s="13" t="s">
        <v>9</v>
      </c>
      <c r="C20" s="2">
        <v>19800</v>
      </c>
      <c r="D20" s="2">
        <v>2574</v>
      </c>
      <c r="E20" s="1">
        <f t="shared" si="2"/>
        <v>22374</v>
      </c>
    </row>
    <row r="21" spans="1:12" ht="20.100000000000001" customHeight="1" x14ac:dyDescent="0.25">
      <c r="A21" s="5">
        <f t="shared" si="1"/>
        <v>20</v>
      </c>
      <c r="B21" s="13" t="s">
        <v>108</v>
      </c>
      <c r="C21" s="2">
        <v>21800</v>
      </c>
      <c r="D21" s="2">
        <v>2834</v>
      </c>
      <c r="E21" s="1">
        <f t="shared" si="2"/>
        <v>24634</v>
      </c>
    </row>
    <row r="22" spans="1:12" ht="20.100000000000001" customHeight="1" x14ac:dyDescent="0.25">
      <c r="A22" s="5">
        <f t="shared" si="1"/>
        <v>21</v>
      </c>
      <c r="B22" s="13" t="s">
        <v>125</v>
      </c>
      <c r="C22" s="50">
        <v>24200</v>
      </c>
      <c r="D22" s="50">
        <v>3146</v>
      </c>
      <c r="E22" s="1">
        <f t="shared" si="2"/>
        <v>27346</v>
      </c>
      <c r="F22" s="1"/>
    </row>
    <row r="23" spans="1:12" ht="37.5" customHeight="1" x14ac:dyDescent="0.25">
      <c r="A23" s="5">
        <f t="shared" si="1"/>
        <v>22</v>
      </c>
      <c r="B23" s="13" t="s">
        <v>157</v>
      </c>
      <c r="C23" s="50">
        <v>27450</v>
      </c>
      <c r="D23" s="50">
        <v>3568.5</v>
      </c>
      <c r="E23" s="1">
        <f t="shared" si="2"/>
        <v>31018.5</v>
      </c>
      <c r="F23" s="1"/>
    </row>
    <row r="24" spans="1:12" ht="33" customHeight="1" x14ac:dyDescent="0.25">
      <c r="A24" s="5">
        <f t="shared" si="1"/>
        <v>23</v>
      </c>
      <c r="B24" s="13" t="s">
        <v>190</v>
      </c>
      <c r="C24" s="50">
        <v>29850</v>
      </c>
      <c r="D24" s="50">
        <v>3880.5</v>
      </c>
      <c r="E24" s="1">
        <f t="shared" si="2"/>
        <v>33730.5</v>
      </c>
      <c r="F24" s="52"/>
    </row>
    <row r="25" spans="1:12" ht="33.75" customHeight="1" x14ac:dyDescent="0.25">
      <c r="A25" s="5">
        <f t="shared" si="1"/>
        <v>24</v>
      </c>
      <c r="B25" s="13" t="s">
        <v>205</v>
      </c>
      <c r="C25" s="50">
        <v>22200</v>
      </c>
      <c r="D25" s="50">
        <v>2886</v>
      </c>
      <c r="E25" s="1">
        <f t="shared" si="2"/>
        <v>25086</v>
      </c>
      <c r="F25" s="52"/>
    </row>
    <row r="26" spans="1:12" ht="29.25" customHeight="1" x14ac:dyDescent="0.25">
      <c r="A26" s="5">
        <f t="shared" si="1"/>
        <v>25</v>
      </c>
      <c r="B26" s="13" t="s">
        <v>220</v>
      </c>
      <c r="C26" s="50">
        <v>23550</v>
      </c>
      <c r="D26" s="50">
        <v>3061.5</v>
      </c>
      <c r="E26" s="52">
        <f t="shared" si="2"/>
        <v>26611.5</v>
      </c>
      <c r="F26" s="52"/>
    </row>
    <row r="27" spans="1:12" ht="48" customHeight="1" x14ac:dyDescent="0.25">
      <c r="A27" s="5">
        <f t="shared" si="1"/>
        <v>26</v>
      </c>
      <c r="B27" s="13" t="s">
        <v>240</v>
      </c>
      <c r="C27" s="50">
        <v>27200</v>
      </c>
      <c r="D27" s="50">
        <v>3536</v>
      </c>
      <c r="E27" s="52">
        <f t="shared" si="2"/>
        <v>30736</v>
      </c>
      <c r="F27" s="52"/>
    </row>
    <row r="28" spans="1:12" ht="20.100000000000001" customHeight="1" x14ac:dyDescent="0.25">
      <c r="A28" s="5">
        <f t="shared" si="1"/>
        <v>27</v>
      </c>
      <c r="B28" s="13" t="s">
        <v>261</v>
      </c>
      <c r="C28" s="2">
        <v>9140</v>
      </c>
      <c r="D28" s="2">
        <v>1188.2</v>
      </c>
      <c r="E28" s="1">
        <f t="shared" ref="E28:E37" si="3">SUM(C28:D28)</f>
        <v>10328.200000000001</v>
      </c>
    </row>
    <row r="29" spans="1:12" ht="20.100000000000001" customHeight="1" x14ac:dyDescent="0.25">
      <c r="A29" s="5">
        <f t="shared" si="1"/>
        <v>28</v>
      </c>
      <c r="B29" s="13" t="s">
        <v>262</v>
      </c>
      <c r="C29" s="2">
        <v>11560</v>
      </c>
      <c r="D29" s="2">
        <v>1502.8</v>
      </c>
      <c r="E29" s="1">
        <f t="shared" si="3"/>
        <v>13062.8</v>
      </c>
      <c r="L29" s="6"/>
    </row>
    <row r="30" spans="1:12" ht="20.100000000000001" customHeight="1" x14ac:dyDescent="0.25">
      <c r="A30" s="5">
        <f t="shared" si="1"/>
        <v>29</v>
      </c>
      <c r="B30" s="13" t="s">
        <v>263</v>
      </c>
      <c r="C30" s="2">
        <v>36600</v>
      </c>
      <c r="D30" s="2">
        <v>4758</v>
      </c>
      <c r="E30" s="1">
        <f t="shared" si="3"/>
        <v>41358</v>
      </c>
    </row>
    <row r="31" spans="1:12" ht="21" customHeight="1" x14ac:dyDescent="0.25">
      <c r="A31" s="5">
        <f t="shared" si="1"/>
        <v>30</v>
      </c>
      <c r="B31" s="13" t="s">
        <v>264</v>
      </c>
      <c r="C31" s="50">
        <v>24800</v>
      </c>
      <c r="D31" s="50">
        <v>3224</v>
      </c>
      <c r="E31" s="1">
        <f t="shared" si="3"/>
        <v>28024</v>
      </c>
      <c r="F31" s="1"/>
    </row>
    <row r="32" spans="1:12" ht="29.25" customHeight="1" x14ac:dyDescent="0.25">
      <c r="A32" s="5">
        <f t="shared" si="1"/>
        <v>31</v>
      </c>
      <c r="B32" s="13" t="s">
        <v>265</v>
      </c>
      <c r="C32" s="50">
        <v>36600</v>
      </c>
      <c r="D32" s="50">
        <v>4758</v>
      </c>
      <c r="E32" s="1">
        <f t="shared" si="3"/>
        <v>41358</v>
      </c>
      <c r="F32" s="1"/>
    </row>
    <row r="33" spans="1:14" ht="27.75" customHeight="1" x14ac:dyDescent="0.25">
      <c r="A33" s="5">
        <f t="shared" si="1"/>
        <v>32</v>
      </c>
      <c r="B33" s="13" t="s">
        <v>266</v>
      </c>
      <c r="C33" s="50">
        <v>49400</v>
      </c>
      <c r="D33" s="50">
        <v>6422</v>
      </c>
      <c r="E33" s="52">
        <f t="shared" si="3"/>
        <v>55822</v>
      </c>
      <c r="F33" s="52"/>
    </row>
    <row r="34" spans="1:14" ht="30.75" customHeight="1" x14ac:dyDescent="0.25">
      <c r="A34" s="5">
        <f t="shared" si="1"/>
        <v>33</v>
      </c>
      <c r="B34" s="13" t="s">
        <v>267</v>
      </c>
      <c r="C34" s="50">
        <v>61600</v>
      </c>
      <c r="D34" s="50">
        <v>8008</v>
      </c>
      <c r="E34" s="52">
        <f t="shared" si="3"/>
        <v>69608</v>
      </c>
      <c r="F34" s="52"/>
      <c r="G34" s="73"/>
      <c r="N34" s="71"/>
    </row>
    <row r="35" spans="1:14" ht="37.5" customHeight="1" x14ac:dyDescent="0.25">
      <c r="A35" s="5">
        <f t="shared" si="1"/>
        <v>34</v>
      </c>
      <c r="B35" s="13" t="s">
        <v>268</v>
      </c>
      <c r="C35" s="50">
        <v>55600</v>
      </c>
      <c r="D35" s="50">
        <v>7228</v>
      </c>
      <c r="E35" s="52">
        <f t="shared" si="3"/>
        <v>62828</v>
      </c>
      <c r="F35" s="52"/>
    </row>
    <row r="36" spans="1:14" ht="51.75" customHeight="1" x14ac:dyDescent="0.25">
      <c r="A36" s="5">
        <f t="shared" si="1"/>
        <v>35</v>
      </c>
      <c r="B36" s="81" t="s">
        <v>269</v>
      </c>
      <c r="C36" s="50">
        <v>27200</v>
      </c>
      <c r="D36" s="50">
        <v>3536</v>
      </c>
      <c r="E36" s="52">
        <f t="shared" si="3"/>
        <v>30736</v>
      </c>
      <c r="F36" s="52"/>
      <c r="G36" s="73"/>
    </row>
    <row r="37" spans="1:14" ht="52.5" customHeight="1" x14ac:dyDescent="0.25">
      <c r="A37" s="5">
        <f t="shared" si="1"/>
        <v>36</v>
      </c>
      <c r="B37" s="13" t="s">
        <v>270</v>
      </c>
      <c r="C37" s="50">
        <v>34000</v>
      </c>
      <c r="D37" s="50">
        <v>4420</v>
      </c>
      <c r="E37" s="52">
        <f t="shared" si="3"/>
        <v>38420</v>
      </c>
      <c r="F37" s="52"/>
    </row>
    <row r="38" spans="1:14" ht="20.100000000000001" customHeight="1" x14ac:dyDescent="0.25">
      <c r="A38" s="5">
        <f t="shared" si="1"/>
        <v>37</v>
      </c>
      <c r="B38" s="13" t="s">
        <v>10</v>
      </c>
      <c r="C38" s="2">
        <v>4252.5</v>
      </c>
      <c r="D38" s="2">
        <v>552.83000000000004</v>
      </c>
      <c r="E38" s="1">
        <f t="shared" ref="E38:E49" si="4">SUM(C38:D38)</f>
        <v>4805.33</v>
      </c>
    </row>
    <row r="39" spans="1:14" ht="20.100000000000001" customHeight="1" x14ac:dyDescent="0.25">
      <c r="A39" s="5">
        <f t="shared" si="1"/>
        <v>38</v>
      </c>
      <c r="B39" s="13" t="s">
        <v>11</v>
      </c>
      <c r="C39" s="2">
        <v>3982.5</v>
      </c>
      <c r="D39" s="2">
        <v>517.73</v>
      </c>
      <c r="E39" s="1">
        <f t="shared" si="4"/>
        <v>4500.2299999999996</v>
      </c>
    </row>
    <row r="40" spans="1:14" ht="20.100000000000001" customHeight="1" x14ac:dyDescent="0.25">
      <c r="A40" s="5">
        <f t="shared" si="1"/>
        <v>39</v>
      </c>
      <c r="B40" s="13" t="s">
        <v>12</v>
      </c>
      <c r="C40" s="2">
        <v>9630</v>
      </c>
      <c r="D40" s="2">
        <v>1251.9000000000001</v>
      </c>
      <c r="E40" s="1">
        <f t="shared" si="4"/>
        <v>10881.9</v>
      </c>
      <c r="L40" s="6"/>
    </row>
    <row r="41" spans="1:14" ht="20.100000000000001" customHeight="1" x14ac:dyDescent="0.25">
      <c r="A41" s="5">
        <f t="shared" si="1"/>
        <v>40</v>
      </c>
      <c r="B41" s="13" t="s">
        <v>110</v>
      </c>
      <c r="C41" s="2">
        <v>8010</v>
      </c>
      <c r="D41" s="2">
        <v>1041.3</v>
      </c>
      <c r="E41" s="1">
        <f t="shared" si="4"/>
        <v>9051.2999999999993</v>
      </c>
    </row>
    <row r="42" spans="1:14" ht="31.5" customHeight="1" x14ac:dyDescent="0.25">
      <c r="A42" s="5">
        <f t="shared" si="1"/>
        <v>41</v>
      </c>
      <c r="B42" s="13" t="s">
        <v>126</v>
      </c>
      <c r="C42" s="50">
        <v>6187.5</v>
      </c>
      <c r="D42" s="50">
        <v>804.38</v>
      </c>
      <c r="E42" s="1">
        <f t="shared" si="4"/>
        <v>6991.88</v>
      </c>
      <c r="F42" s="1"/>
    </row>
    <row r="43" spans="1:14" ht="28.5" customHeight="1" x14ac:dyDescent="0.25">
      <c r="A43" s="5">
        <f t="shared" si="1"/>
        <v>42</v>
      </c>
      <c r="B43" s="13" t="s">
        <v>144</v>
      </c>
      <c r="C43" s="50">
        <v>5917.5</v>
      </c>
      <c r="D43" s="50">
        <v>769.28</v>
      </c>
      <c r="E43" s="1">
        <f t="shared" si="4"/>
        <v>6686.78</v>
      </c>
      <c r="F43" s="1"/>
    </row>
    <row r="44" spans="1:14" ht="24" customHeight="1" x14ac:dyDescent="0.25">
      <c r="A44" s="5">
        <f t="shared" si="1"/>
        <v>43</v>
      </c>
      <c r="B44" s="13" t="s">
        <v>182</v>
      </c>
      <c r="C44" s="50">
        <v>7920</v>
      </c>
      <c r="D44" s="50">
        <v>1029.5999999999999</v>
      </c>
      <c r="E44" s="52">
        <f t="shared" si="4"/>
        <v>8949.6</v>
      </c>
      <c r="F44" s="52"/>
    </row>
    <row r="45" spans="1:14" ht="30" customHeight="1" x14ac:dyDescent="0.25">
      <c r="A45" s="5">
        <f t="shared" si="1"/>
        <v>44</v>
      </c>
      <c r="B45" s="13" t="s">
        <v>206</v>
      </c>
      <c r="C45" s="50">
        <v>8190</v>
      </c>
      <c r="D45" s="50">
        <v>1064.7</v>
      </c>
      <c r="E45" s="52">
        <f t="shared" si="4"/>
        <v>9254.7000000000007</v>
      </c>
      <c r="F45" s="52"/>
    </row>
    <row r="46" spans="1:14" ht="33" customHeight="1" x14ac:dyDescent="0.25">
      <c r="A46" s="5">
        <f t="shared" si="1"/>
        <v>45</v>
      </c>
      <c r="B46" s="13" t="s">
        <v>217</v>
      </c>
      <c r="C46" s="50">
        <v>8516.25</v>
      </c>
      <c r="D46" s="50">
        <v>1107.1099999999999</v>
      </c>
      <c r="E46" s="52">
        <f t="shared" si="4"/>
        <v>9623.36</v>
      </c>
      <c r="F46" s="52"/>
    </row>
    <row r="47" spans="1:14" ht="57.75" customHeight="1" x14ac:dyDescent="0.25">
      <c r="A47" s="5">
        <f t="shared" si="1"/>
        <v>46</v>
      </c>
      <c r="B47" s="13" t="s">
        <v>230</v>
      </c>
      <c r="C47" s="50">
        <v>9000</v>
      </c>
      <c r="D47" s="50">
        <v>1170</v>
      </c>
      <c r="E47" s="52">
        <f t="shared" si="4"/>
        <v>10170</v>
      </c>
      <c r="F47" s="52"/>
    </row>
    <row r="48" spans="1:14" ht="46.5" customHeight="1" x14ac:dyDescent="0.25">
      <c r="A48" s="5">
        <f t="shared" si="1"/>
        <v>47</v>
      </c>
      <c r="B48" s="13" t="s">
        <v>245</v>
      </c>
      <c r="C48" s="50">
        <v>9337.5</v>
      </c>
      <c r="D48" s="50">
        <v>1213.8800000000001</v>
      </c>
      <c r="E48" s="52">
        <f t="shared" si="4"/>
        <v>10551.380000000001</v>
      </c>
      <c r="F48" s="52"/>
    </row>
    <row r="49" spans="1:6" ht="31.5" customHeight="1" x14ac:dyDescent="0.25">
      <c r="A49" s="5">
        <f t="shared" si="1"/>
        <v>48</v>
      </c>
      <c r="B49" s="48" t="s">
        <v>258</v>
      </c>
      <c r="C49" s="50">
        <v>1912.5</v>
      </c>
      <c r="D49" s="50">
        <v>248.63</v>
      </c>
      <c r="E49" s="52">
        <f t="shared" si="4"/>
        <v>2161.13</v>
      </c>
      <c r="F49" s="52"/>
    </row>
    <row r="50" spans="1:6" ht="20.100000000000001" customHeight="1" x14ac:dyDescent="0.25">
      <c r="A50" s="5">
        <f t="shared" si="1"/>
        <v>49</v>
      </c>
      <c r="B50" s="13" t="s">
        <v>13</v>
      </c>
      <c r="C50" s="2">
        <v>5707.5</v>
      </c>
      <c r="D50" s="2">
        <v>741.98</v>
      </c>
      <c r="E50" s="1">
        <f t="shared" ref="E50:E60" si="5">SUM(C50:D50)</f>
        <v>6449.48</v>
      </c>
    </row>
    <row r="51" spans="1:6" ht="20.100000000000001" customHeight="1" x14ac:dyDescent="0.25">
      <c r="A51" s="5">
        <f t="shared" si="1"/>
        <v>50</v>
      </c>
      <c r="B51" s="13" t="s">
        <v>14</v>
      </c>
      <c r="C51" s="2">
        <v>4920</v>
      </c>
      <c r="D51" s="2">
        <v>639.6</v>
      </c>
      <c r="E51" s="1">
        <f t="shared" si="5"/>
        <v>5559.6</v>
      </c>
    </row>
    <row r="52" spans="1:6" ht="20.100000000000001" customHeight="1" x14ac:dyDescent="0.25">
      <c r="A52" s="5">
        <f t="shared" si="1"/>
        <v>51</v>
      </c>
      <c r="B52" s="13" t="s">
        <v>111</v>
      </c>
      <c r="C52" s="2">
        <v>4770</v>
      </c>
      <c r="D52" s="2">
        <v>620.1</v>
      </c>
      <c r="E52" s="1">
        <f t="shared" si="5"/>
        <v>5390.1</v>
      </c>
    </row>
    <row r="53" spans="1:6" ht="33" customHeight="1" x14ac:dyDescent="0.25">
      <c r="A53" s="5">
        <f t="shared" si="1"/>
        <v>52</v>
      </c>
      <c r="B53" s="13" t="s">
        <v>127</v>
      </c>
      <c r="C53" s="50">
        <v>3135</v>
      </c>
      <c r="D53" s="50">
        <v>407.55</v>
      </c>
      <c r="E53" s="1">
        <f t="shared" si="5"/>
        <v>3542.55</v>
      </c>
      <c r="F53" s="1"/>
    </row>
    <row r="54" spans="1:6" ht="29.25" customHeight="1" x14ac:dyDescent="0.25">
      <c r="A54" s="5">
        <f t="shared" si="1"/>
        <v>53</v>
      </c>
      <c r="B54" s="13" t="s">
        <v>145</v>
      </c>
      <c r="C54" s="50">
        <v>5032.5</v>
      </c>
      <c r="D54" s="50">
        <v>654.23</v>
      </c>
      <c r="E54" s="1">
        <f t="shared" si="5"/>
        <v>5686.73</v>
      </c>
      <c r="F54" s="1"/>
    </row>
    <row r="55" spans="1:6" ht="30" customHeight="1" x14ac:dyDescent="0.25">
      <c r="A55" s="5">
        <f t="shared" si="1"/>
        <v>54</v>
      </c>
      <c r="B55" s="13" t="s">
        <v>183</v>
      </c>
      <c r="C55" s="50">
        <v>4807.5</v>
      </c>
      <c r="D55" s="50">
        <v>624.98</v>
      </c>
      <c r="E55" s="52">
        <f t="shared" si="5"/>
        <v>5432.48</v>
      </c>
      <c r="F55" s="52"/>
    </row>
    <row r="56" spans="1:6" ht="30.75" customHeight="1" x14ac:dyDescent="0.25">
      <c r="A56" s="5">
        <f t="shared" si="1"/>
        <v>55</v>
      </c>
      <c r="B56" s="13" t="s">
        <v>207</v>
      </c>
      <c r="C56" s="50">
        <v>4252.5</v>
      </c>
      <c r="D56" s="50">
        <v>552.83000000000004</v>
      </c>
      <c r="E56" s="52">
        <f t="shared" si="5"/>
        <v>4805.33</v>
      </c>
      <c r="F56" s="52"/>
    </row>
    <row r="57" spans="1:6" ht="32.25" customHeight="1" x14ac:dyDescent="0.25">
      <c r="A57" s="5">
        <f t="shared" si="1"/>
        <v>56</v>
      </c>
      <c r="B57" s="13" t="s">
        <v>218</v>
      </c>
      <c r="C57" s="50">
        <v>5475</v>
      </c>
      <c r="D57" s="50">
        <v>711.75</v>
      </c>
      <c r="E57" s="52">
        <f t="shared" si="5"/>
        <v>6186.75</v>
      </c>
      <c r="F57" s="52"/>
    </row>
    <row r="58" spans="1:6" ht="33.75" customHeight="1" x14ac:dyDescent="0.25">
      <c r="A58" s="5">
        <f t="shared" si="1"/>
        <v>57</v>
      </c>
      <c r="B58" s="13" t="s">
        <v>244</v>
      </c>
      <c r="C58" s="50">
        <v>5692.5</v>
      </c>
      <c r="D58" s="50">
        <v>740.03</v>
      </c>
      <c r="E58" s="52">
        <f t="shared" si="5"/>
        <v>6432.53</v>
      </c>
      <c r="F58" s="52"/>
    </row>
    <row r="59" spans="1:6" ht="27.75" customHeight="1" x14ac:dyDescent="0.25">
      <c r="A59" s="5">
        <f t="shared" si="1"/>
        <v>58</v>
      </c>
      <c r="B59" s="87" t="s">
        <v>243</v>
      </c>
      <c r="C59" s="50">
        <v>6450</v>
      </c>
      <c r="D59" s="50">
        <v>838.5</v>
      </c>
      <c r="E59" s="52">
        <f t="shared" si="5"/>
        <v>7288.5</v>
      </c>
      <c r="F59" s="52"/>
    </row>
    <row r="60" spans="1:6" ht="27.75" customHeight="1" x14ac:dyDescent="0.25">
      <c r="A60" s="5">
        <f t="shared" si="1"/>
        <v>59</v>
      </c>
      <c r="B60" s="89" t="s">
        <v>257</v>
      </c>
      <c r="C60" s="50">
        <v>2535</v>
      </c>
      <c r="D60" s="50">
        <v>329.55</v>
      </c>
      <c r="E60" s="52">
        <f t="shared" si="5"/>
        <v>2864.55</v>
      </c>
      <c r="F60" s="52"/>
    </row>
    <row r="61" spans="1:6" ht="20.100000000000001" customHeight="1" x14ac:dyDescent="0.25">
      <c r="A61" s="5">
        <f t="shared" si="1"/>
        <v>60</v>
      </c>
      <c r="B61" s="13" t="s">
        <v>113</v>
      </c>
      <c r="C61" s="2">
        <v>1280</v>
      </c>
      <c r="D61" s="2">
        <v>0</v>
      </c>
      <c r="E61" s="1">
        <f t="shared" ref="E61:E66" si="6">SUM(C61:D61)</f>
        <v>1280</v>
      </c>
    </row>
    <row r="62" spans="1:6" ht="20.100000000000001" customHeight="1" x14ac:dyDescent="0.25">
      <c r="A62" s="5">
        <f t="shared" si="1"/>
        <v>61</v>
      </c>
      <c r="B62" s="13" t="s">
        <v>112</v>
      </c>
      <c r="C62" s="2">
        <v>2590</v>
      </c>
      <c r="D62" s="2">
        <v>0</v>
      </c>
      <c r="E62" s="1">
        <f t="shared" si="6"/>
        <v>2590</v>
      </c>
    </row>
    <row r="63" spans="1:6" ht="36" customHeight="1" x14ac:dyDescent="0.25">
      <c r="A63" s="5">
        <f t="shared" si="1"/>
        <v>62</v>
      </c>
      <c r="B63" s="13" t="s">
        <v>128</v>
      </c>
      <c r="C63" s="50">
        <v>2665</v>
      </c>
      <c r="D63" s="50">
        <v>0</v>
      </c>
      <c r="E63" s="1">
        <f t="shared" si="6"/>
        <v>2665</v>
      </c>
      <c r="F63" s="1"/>
    </row>
    <row r="64" spans="1:6" ht="36" customHeight="1" x14ac:dyDescent="0.25">
      <c r="A64" s="5">
        <f t="shared" si="1"/>
        <v>63</v>
      </c>
      <c r="B64" s="13" t="s">
        <v>135</v>
      </c>
      <c r="C64" s="50">
        <v>2440</v>
      </c>
      <c r="D64" s="50"/>
      <c r="E64" s="1">
        <f t="shared" si="6"/>
        <v>2440</v>
      </c>
      <c r="F64" s="1"/>
    </row>
    <row r="65" spans="1:6" ht="36" customHeight="1" x14ac:dyDescent="0.25">
      <c r="A65" s="5">
        <f t="shared" si="1"/>
        <v>64</v>
      </c>
      <c r="B65" s="13" t="s">
        <v>180</v>
      </c>
      <c r="C65" s="50">
        <v>2690</v>
      </c>
      <c r="D65" s="50"/>
      <c r="E65" s="52">
        <f t="shared" si="6"/>
        <v>2690</v>
      </c>
      <c r="F65" s="52"/>
    </row>
    <row r="66" spans="1:6" ht="36" customHeight="1" x14ac:dyDescent="0.25">
      <c r="A66" s="5">
        <f t="shared" si="1"/>
        <v>65</v>
      </c>
      <c r="B66" s="13" t="s">
        <v>181</v>
      </c>
      <c r="C66" s="50">
        <v>1075</v>
      </c>
      <c r="D66" s="50"/>
      <c r="E66" s="52">
        <f t="shared" si="6"/>
        <v>1075</v>
      </c>
      <c r="F66" s="52"/>
    </row>
    <row r="67" spans="1:6" ht="20.100000000000001" customHeight="1" x14ac:dyDescent="0.25">
      <c r="A67" s="5">
        <f t="shared" si="1"/>
        <v>66</v>
      </c>
      <c r="B67" s="13" t="s">
        <v>114</v>
      </c>
      <c r="C67" s="2">
        <v>14880</v>
      </c>
      <c r="D67" s="2">
        <v>1934.4</v>
      </c>
      <c r="E67" s="1">
        <f t="shared" ref="E67:E76" si="7">SUM(C67:D67)</f>
        <v>16814.400000000001</v>
      </c>
      <c r="F67" s="1"/>
    </row>
    <row r="68" spans="1:6" ht="33.75" customHeight="1" x14ac:dyDescent="0.25">
      <c r="A68" s="5">
        <f t="shared" si="1"/>
        <v>67</v>
      </c>
      <c r="B68" s="13" t="s">
        <v>123</v>
      </c>
      <c r="C68" s="50">
        <v>14720</v>
      </c>
      <c r="D68" s="50">
        <v>1913.6</v>
      </c>
      <c r="E68" s="1">
        <f t="shared" si="7"/>
        <v>16633.599999999999</v>
      </c>
      <c r="F68" s="1"/>
    </row>
    <row r="69" spans="1:6" ht="30.75" customHeight="1" x14ac:dyDescent="0.25">
      <c r="A69" s="5">
        <f t="shared" si="1"/>
        <v>68</v>
      </c>
      <c r="B69" s="13" t="s">
        <v>129</v>
      </c>
      <c r="C69" s="50">
        <v>5840</v>
      </c>
      <c r="D69" s="50">
        <v>759.2</v>
      </c>
      <c r="E69" s="1">
        <f t="shared" si="7"/>
        <v>6599.2</v>
      </c>
      <c r="F69" s="1"/>
    </row>
    <row r="70" spans="1:6" ht="39.75" customHeight="1" x14ac:dyDescent="0.25">
      <c r="A70" s="5">
        <f t="shared" si="1"/>
        <v>69</v>
      </c>
      <c r="B70" s="13" t="s">
        <v>130</v>
      </c>
      <c r="C70" s="50">
        <v>10004</v>
      </c>
      <c r="D70" s="50">
        <v>1300.52</v>
      </c>
      <c r="E70" s="1">
        <f t="shared" si="7"/>
        <v>11304.52</v>
      </c>
      <c r="F70" s="1"/>
    </row>
    <row r="71" spans="1:6" ht="39" customHeight="1" x14ac:dyDescent="0.25">
      <c r="A71" s="5">
        <f t="shared" si="1"/>
        <v>70</v>
      </c>
      <c r="B71" s="13" t="s">
        <v>156</v>
      </c>
      <c r="C71" s="50">
        <v>12096</v>
      </c>
      <c r="D71" s="50">
        <v>1572.48</v>
      </c>
      <c r="E71" s="1">
        <f t="shared" si="7"/>
        <v>13668.48</v>
      </c>
      <c r="F71" s="52"/>
    </row>
    <row r="72" spans="1:6" ht="39" customHeight="1" x14ac:dyDescent="0.25">
      <c r="A72" s="5">
        <f t="shared" si="1"/>
        <v>71</v>
      </c>
      <c r="B72" s="13" t="s">
        <v>184</v>
      </c>
      <c r="C72" s="50">
        <v>11520</v>
      </c>
      <c r="D72" s="50">
        <v>1497.6</v>
      </c>
      <c r="E72" s="52">
        <f t="shared" si="7"/>
        <v>13017.6</v>
      </c>
      <c r="F72" s="52"/>
    </row>
    <row r="73" spans="1:6" ht="38.25" customHeight="1" x14ac:dyDescent="0.25">
      <c r="A73" s="5">
        <f t="shared" si="1"/>
        <v>72</v>
      </c>
      <c r="B73" s="13" t="s">
        <v>208</v>
      </c>
      <c r="C73" s="50">
        <v>15200</v>
      </c>
      <c r="D73" s="50">
        <v>1976</v>
      </c>
      <c r="E73" s="52">
        <f t="shared" si="7"/>
        <v>17176</v>
      </c>
      <c r="F73" s="52"/>
    </row>
    <row r="74" spans="1:6" ht="45" customHeight="1" x14ac:dyDescent="0.25">
      <c r="A74" s="5">
        <f t="shared" si="1"/>
        <v>73</v>
      </c>
      <c r="B74" s="13" t="s">
        <v>219</v>
      </c>
      <c r="C74" s="50">
        <v>12560</v>
      </c>
      <c r="D74" s="50">
        <v>1632.8</v>
      </c>
      <c r="E74" s="52">
        <f t="shared" si="7"/>
        <v>14192.8</v>
      </c>
      <c r="F74" s="52"/>
    </row>
    <row r="75" spans="1:6" ht="34.5" customHeight="1" x14ac:dyDescent="0.25">
      <c r="A75" s="5">
        <f t="shared" si="1"/>
        <v>74</v>
      </c>
      <c r="B75" s="13" t="s">
        <v>234</v>
      </c>
      <c r="C75" s="50">
        <v>17440</v>
      </c>
      <c r="D75" s="50">
        <v>2267.1999999999998</v>
      </c>
      <c r="E75" s="52">
        <f t="shared" si="7"/>
        <v>19707.2</v>
      </c>
      <c r="F75" s="52"/>
    </row>
    <row r="76" spans="1:6" ht="36.75" customHeight="1" x14ac:dyDescent="0.25">
      <c r="A76" s="5">
        <f t="shared" si="1"/>
        <v>75</v>
      </c>
      <c r="B76" s="13" t="s">
        <v>242</v>
      </c>
      <c r="C76" s="50">
        <v>5760</v>
      </c>
      <c r="D76" s="50">
        <v>748.8</v>
      </c>
      <c r="E76" s="52">
        <f t="shared" si="7"/>
        <v>6508.8</v>
      </c>
      <c r="F76" s="52"/>
    </row>
    <row r="77" spans="1:6" ht="40.5" customHeight="1" x14ac:dyDescent="0.25">
      <c r="A77" s="5">
        <f t="shared" si="1"/>
        <v>76</v>
      </c>
      <c r="B77" s="48" t="s">
        <v>216</v>
      </c>
      <c r="C77" s="50">
        <v>5285</v>
      </c>
      <c r="D77" s="50"/>
      <c r="E77" s="52">
        <f t="shared" ref="E77:E82" si="8">SUM(C77:D77)</f>
        <v>5285</v>
      </c>
      <c r="F77" s="52"/>
    </row>
    <row r="78" spans="1:6" ht="39.75" customHeight="1" x14ac:dyDescent="0.25">
      <c r="A78" s="5">
        <f t="shared" si="1"/>
        <v>77</v>
      </c>
      <c r="B78" s="48" t="s">
        <v>215</v>
      </c>
      <c r="C78" s="50">
        <v>3912.5</v>
      </c>
      <c r="D78" s="50"/>
      <c r="E78" s="52">
        <f t="shared" si="8"/>
        <v>3912.5</v>
      </c>
      <c r="F78" s="52"/>
    </row>
    <row r="79" spans="1:6" ht="39.75" customHeight="1" x14ac:dyDescent="0.25">
      <c r="A79" s="5">
        <f t="shared" si="1"/>
        <v>78</v>
      </c>
      <c r="B79" s="48" t="s">
        <v>236</v>
      </c>
      <c r="C79" s="50">
        <v>2812.5</v>
      </c>
      <c r="D79" s="50"/>
      <c r="E79" s="52">
        <f t="shared" si="8"/>
        <v>2812.5</v>
      </c>
      <c r="F79" s="52"/>
    </row>
    <row r="80" spans="1:6" ht="42" customHeight="1" x14ac:dyDescent="0.25">
      <c r="A80" s="5">
        <f t="shared" ref="A80:A82" si="9">SUM(A79+1)</f>
        <v>79</v>
      </c>
      <c r="B80" s="48" t="s">
        <v>235</v>
      </c>
      <c r="C80" s="50">
        <v>1475</v>
      </c>
      <c r="D80" s="50"/>
      <c r="E80" s="52">
        <f t="shared" si="8"/>
        <v>1475</v>
      </c>
      <c r="F80" s="52"/>
    </row>
    <row r="81" spans="1:7" ht="42" customHeight="1" x14ac:dyDescent="0.25">
      <c r="A81" s="5">
        <f t="shared" si="9"/>
        <v>80</v>
      </c>
      <c r="B81" s="48" t="s">
        <v>241</v>
      </c>
      <c r="C81" s="50">
        <v>1375</v>
      </c>
      <c r="D81" s="50"/>
      <c r="E81" s="52">
        <f t="shared" si="8"/>
        <v>1375</v>
      </c>
      <c r="F81" s="52"/>
      <c r="G81" s="73"/>
    </row>
    <row r="82" spans="1:7" ht="42" customHeight="1" x14ac:dyDescent="0.25">
      <c r="A82" s="5">
        <f t="shared" si="9"/>
        <v>81</v>
      </c>
      <c r="B82" s="48" t="s">
        <v>237</v>
      </c>
      <c r="C82" s="50">
        <v>3948</v>
      </c>
      <c r="D82" s="50">
        <v>513.24</v>
      </c>
      <c r="E82" s="52">
        <f t="shared" si="8"/>
        <v>4461.24</v>
      </c>
      <c r="F82" s="52"/>
    </row>
    <row r="83" spans="1:7" ht="32.25" customHeight="1" x14ac:dyDescent="0.25">
      <c r="B83" s="48"/>
      <c r="C83" s="50"/>
      <c r="D83" s="50"/>
      <c r="E83" s="52"/>
      <c r="F83" s="52"/>
    </row>
    <row r="84" spans="1:7" ht="20.100000000000001" customHeight="1" x14ac:dyDescent="0.25">
      <c r="C84" s="2">
        <f>SUM(C2:C83)</f>
        <v>981301.75</v>
      </c>
      <c r="D84" s="2">
        <f>SUM(D2:D83)</f>
        <v>124021.28000000003</v>
      </c>
    </row>
    <row r="85" spans="1:7" ht="20.100000000000001" customHeight="1" x14ac:dyDescent="0.25">
      <c r="B85" s="12" t="s">
        <v>15</v>
      </c>
      <c r="C85" s="7"/>
      <c r="D85" s="7"/>
      <c r="E85" s="8">
        <f>SUM(E2:E84)</f>
        <v>1105323.0299999998</v>
      </c>
      <c r="F85" s="8">
        <f>SUM(F2:F84)</f>
        <v>0</v>
      </c>
      <c r="G85" s="8">
        <f>SUM(E85:F85)</f>
        <v>1105323.0299999998</v>
      </c>
    </row>
    <row r="86" spans="1:7" ht="20.100000000000001" customHeight="1" x14ac:dyDescent="0.25">
      <c r="B86" s="12" t="s">
        <v>158</v>
      </c>
      <c r="E86" s="8"/>
      <c r="F86" s="8"/>
      <c r="G86" s="8">
        <v>124021.28000000003</v>
      </c>
    </row>
    <row r="87" spans="1:7" ht="20.100000000000001" customHeight="1" x14ac:dyDescent="0.25">
      <c r="A87" s="9"/>
      <c r="B87" s="24"/>
      <c r="C87" s="11"/>
      <c r="D87" s="11"/>
      <c r="E87" s="10"/>
      <c r="F87" s="49"/>
      <c r="G87" s="64">
        <f>SUM(G85-G86)</f>
        <v>981301.74999999977</v>
      </c>
    </row>
    <row r="88" spans="1:7" ht="20.100000000000001" customHeight="1" x14ac:dyDescent="0.25">
      <c r="B88" s="72" t="s">
        <v>255</v>
      </c>
    </row>
  </sheetData>
  <printOptions gridLines="1"/>
  <pageMargins left="0.45" right="0.45" top="0.5" bottom="0.5" header="0.05"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opLeftCell="A4" workbookViewId="0">
      <selection activeCell="A59" sqref="A59"/>
    </sheetView>
  </sheetViews>
  <sheetFormatPr defaultRowHeight="15" x14ac:dyDescent="0.25"/>
  <cols>
    <col min="1" max="1" width="8.42578125" style="14" customWidth="1"/>
    <col min="2" max="2" width="33.85546875" style="54" customWidth="1"/>
    <col min="3" max="3" width="13.5703125" style="55" customWidth="1"/>
    <col min="4" max="4" width="15.85546875" style="55" customWidth="1"/>
    <col min="5" max="5" width="13" style="55" customWidth="1"/>
    <col min="6" max="6" width="11.140625" style="55" customWidth="1"/>
    <col min="7" max="7" width="11.5703125" style="55" customWidth="1"/>
    <col min="8" max="8" width="14" style="55" customWidth="1"/>
    <col min="9" max="16384" width="9.140625" style="36"/>
  </cols>
  <sheetData>
    <row r="1" spans="1:8" ht="23.25" customHeight="1" x14ac:dyDescent="0.25">
      <c r="B1" s="23" t="s">
        <v>16</v>
      </c>
      <c r="C1" s="3" t="s">
        <v>17</v>
      </c>
      <c r="D1" s="3" t="s">
        <v>19</v>
      </c>
      <c r="E1" s="3" t="s">
        <v>18</v>
      </c>
      <c r="F1" s="3" t="s">
        <v>20</v>
      </c>
      <c r="G1" s="3" t="s">
        <v>3</v>
      </c>
      <c r="H1" s="3" t="s">
        <v>4</v>
      </c>
    </row>
    <row r="2" spans="1:8" x14ac:dyDescent="0.25">
      <c r="A2" s="14">
        <v>1</v>
      </c>
      <c r="B2" s="54" t="s">
        <v>22</v>
      </c>
      <c r="C2" s="55">
        <v>137.9</v>
      </c>
      <c r="D2" s="55">
        <v>433.68</v>
      </c>
      <c r="E2" s="55">
        <v>1051.6400000000001</v>
      </c>
      <c r="G2" s="55">
        <v>117.8</v>
      </c>
      <c r="H2" s="55">
        <f>SUM(C2:G2)</f>
        <v>1741.0200000000002</v>
      </c>
    </row>
    <row r="3" spans="1:8" x14ac:dyDescent="0.25">
      <c r="A3" s="14">
        <v>2</v>
      </c>
      <c r="B3" s="54" t="s">
        <v>21</v>
      </c>
      <c r="C3" s="55">
        <v>198</v>
      </c>
      <c r="D3" s="55">
        <v>1164.8</v>
      </c>
      <c r="E3" s="55">
        <v>254.48</v>
      </c>
      <c r="G3" s="55">
        <v>183.43</v>
      </c>
      <c r="H3" s="55">
        <f>SUM(C3:G3)</f>
        <v>1800.71</v>
      </c>
    </row>
    <row r="4" spans="1:8" x14ac:dyDescent="0.25">
      <c r="A4" s="14">
        <f>SUM(A3+1)</f>
        <v>3</v>
      </c>
      <c r="B4" s="54" t="s">
        <v>23</v>
      </c>
      <c r="C4" s="55">
        <v>191.14</v>
      </c>
      <c r="D4" s="55">
        <v>786.24</v>
      </c>
      <c r="E4" s="55">
        <v>1722.08</v>
      </c>
      <c r="G4" s="55">
        <v>228.53</v>
      </c>
      <c r="H4" s="55">
        <f>SUM(C4:G4)</f>
        <v>2927.9900000000002</v>
      </c>
    </row>
    <row r="5" spans="1:8" x14ac:dyDescent="0.25">
      <c r="A5" s="14">
        <f t="shared" ref="A5:A54" si="0">SUM(A4+1)</f>
        <v>4</v>
      </c>
      <c r="B5" s="54" t="s">
        <v>24</v>
      </c>
      <c r="C5" s="55">
        <v>191.4</v>
      </c>
      <c r="D5" s="55">
        <v>1116.96</v>
      </c>
      <c r="E5" s="55">
        <v>1453.46</v>
      </c>
      <c r="G5" s="55">
        <v>250.14</v>
      </c>
      <c r="H5" s="55">
        <f>SUM(C5:G5)</f>
        <v>3011.96</v>
      </c>
    </row>
    <row r="6" spans="1:8" x14ac:dyDescent="0.25">
      <c r="A6" s="14">
        <f t="shared" si="0"/>
        <v>5</v>
      </c>
      <c r="B6" s="54" t="s">
        <v>149</v>
      </c>
      <c r="E6" s="55">
        <v>56.55</v>
      </c>
      <c r="G6" s="55">
        <v>8.4499999999999993</v>
      </c>
      <c r="H6" s="55">
        <f>SUM(C6:G6)</f>
        <v>65</v>
      </c>
    </row>
    <row r="7" spans="1:8" ht="18" customHeight="1" x14ac:dyDescent="0.25">
      <c r="A7" s="14">
        <f t="shared" si="0"/>
        <v>6</v>
      </c>
      <c r="B7" s="54" t="s">
        <v>119</v>
      </c>
      <c r="E7" s="55">
        <v>1029.0999999999999</v>
      </c>
      <c r="F7" s="55">
        <v>88.89</v>
      </c>
      <c r="H7" s="55">
        <f>SUM(E7:G7)</f>
        <v>1117.99</v>
      </c>
    </row>
    <row r="8" spans="1:8" ht="18" customHeight="1" x14ac:dyDescent="0.25">
      <c r="A8" s="14">
        <f t="shared" si="0"/>
        <v>7</v>
      </c>
      <c r="B8" s="54" t="s">
        <v>118</v>
      </c>
      <c r="E8" s="55">
        <v>970.45</v>
      </c>
      <c r="F8" s="55">
        <v>20.89</v>
      </c>
      <c r="G8" s="55">
        <v>45.81</v>
      </c>
      <c r="H8" s="55">
        <f>SUM(C8:G8)</f>
        <v>1037.1500000000001</v>
      </c>
    </row>
    <row r="9" spans="1:8" ht="30" x14ac:dyDescent="0.25">
      <c r="A9" s="14">
        <f t="shared" si="0"/>
        <v>8</v>
      </c>
      <c r="B9" s="54" t="s">
        <v>139</v>
      </c>
      <c r="E9" s="55">
        <v>1015.8</v>
      </c>
      <c r="G9" s="55">
        <v>48.71</v>
      </c>
      <c r="H9" s="55">
        <f>SUM(E9:G9)</f>
        <v>1064.51</v>
      </c>
    </row>
    <row r="10" spans="1:8" ht="39" customHeight="1" x14ac:dyDescent="0.25">
      <c r="A10" s="14">
        <f t="shared" si="0"/>
        <v>9</v>
      </c>
      <c r="B10" s="54" t="s">
        <v>140</v>
      </c>
      <c r="E10" s="55">
        <v>1003.14</v>
      </c>
      <c r="F10" s="55">
        <v>20.89</v>
      </c>
      <c r="G10" s="55">
        <v>48.48</v>
      </c>
      <c r="H10" s="55">
        <f>SUM(C10:G10)</f>
        <v>1072.51</v>
      </c>
    </row>
    <row r="11" spans="1:8" ht="39" customHeight="1" x14ac:dyDescent="0.25">
      <c r="A11" s="14">
        <f t="shared" si="0"/>
        <v>10</v>
      </c>
      <c r="B11" s="54" t="s">
        <v>146</v>
      </c>
      <c r="E11" s="55">
        <v>1003.14</v>
      </c>
      <c r="F11" s="55">
        <v>20.89</v>
      </c>
      <c r="G11" s="55">
        <v>48.48</v>
      </c>
      <c r="H11" s="55">
        <f>SUM(C11:G11)</f>
        <v>1072.51</v>
      </c>
    </row>
    <row r="12" spans="1:8" ht="39" customHeight="1" x14ac:dyDescent="0.25">
      <c r="A12" s="14">
        <f t="shared" si="0"/>
        <v>11</v>
      </c>
      <c r="B12" s="54" t="s">
        <v>199</v>
      </c>
      <c r="E12" s="55">
        <v>1478.24</v>
      </c>
      <c r="F12" s="55">
        <v>20.89</v>
      </c>
      <c r="G12" s="55">
        <v>70.08</v>
      </c>
      <c r="H12" s="55">
        <f>SUM(E12:G12)</f>
        <v>1569.21</v>
      </c>
    </row>
    <row r="13" spans="1:8" ht="39" customHeight="1" x14ac:dyDescent="0.25">
      <c r="A13" s="14">
        <f t="shared" si="0"/>
        <v>12</v>
      </c>
      <c r="B13" s="56" t="s">
        <v>202</v>
      </c>
      <c r="E13" s="55">
        <v>2176.98</v>
      </c>
      <c r="F13" s="55">
        <v>20.89</v>
      </c>
      <c r="G13" s="55">
        <v>101.51</v>
      </c>
      <c r="H13" s="55">
        <f>SUM(E13:G13)</f>
        <v>2299.38</v>
      </c>
    </row>
    <row r="14" spans="1:8" ht="30" x14ac:dyDescent="0.25">
      <c r="A14" s="14">
        <f t="shared" si="0"/>
        <v>13</v>
      </c>
      <c r="B14" s="54" t="s">
        <v>200</v>
      </c>
      <c r="E14" s="55">
        <v>1450</v>
      </c>
      <c r="F14" s="55">
        <v>20.89</v>
      </c>
      <c r="G14" s="55">
        <v>188.5</v>
      </c>
      <c r="H14" s="55">
        <f>SUM(E14:G14)</f>
        <v>1659.39</v>
      </c>
    </row>
    <row r="15" spans="1:8" ht="39" customHeight="1" x14ac:dyDescent="0.25">
      <c r="A15" s="14">
        <f t="shared" si="0"/>
        <v>14</v>
      </c>
      <c r="B15" s="54" t="s">
        <v>201</v>
      </c>
      <c r="E15" s="55">
        <v>2008.71</v>
      </c>
      <c r="F15" s="55">
        <v>20.89</v>
      </c>
      <c r="G15" s="55">
        <v>93.86</v>
      </c>
      <c r="H15" s="55">
        <f>SUM(E15:G15)</f>
        <v>2123.46</v>
      </c>
    </row>
    <row r="16" spans="1:8" ht="45" x14ac:dyDescent="0.25">
      <c r="A16" s="14">
        <f t="shared" si="0"/>
        <v>15</v>
      </c>
      <c r="B16" s="54" t="s">
        <v>138</v>
      </c>
      <c r="D16" s="55">
        <v>1054.56</v>
      </c>
      <c r="G16" s="55">
        <v>131.82</v>
      </c>
      <c r="H16" s="55">
        <f>SUM(C16:G16)</f>
        <v>1186.3799999999999</v>
      </c>
    </row>
    <row r="17" spans="1:8" ht="30" x14ac:dyDescent="0.25">
      <c r="A17" s="14">
        <f t="shared" si="0"/>
        <v>16</v>
      </c>
      <c r="B17" s="54" t="s">
        <v>120</v>
      </c>
      <c r="C17" s="55">
        <v>218.2</v>
      </c>
      <c r="E17" s="55">
        <v>188.39</v>
      </c>
      <c r="G17" s="55">
        <v>60.71</v>
      </c>
      <c r="H17" s="55">
        <f>SUM(C17:G17)</f>
        <v>467.29999999999995</v>
      </c>
    </row>
    <row r="18" spans="1:8" ht="30" x14ac:dyDescent="0.25">
      <c r="A18" s="14">
        <f t="shared" si="0"/>
        <v>17</v>
      </c>
      <c r="B18" s="54" t="s">
        <v>121</v>
      </c>
      <c r="E18" s="55">
        <v>56.55</v>
      </c>
      <c r="G18" s="55">
        <v>8.4499999999999993</v>
      </c>
      <c r="H18" s="55">
        <f>SUM(E18:G18)</f>
        <v>65</v>
      </c>
    </row>
    <row r="19" spans="1:8" x14ac:dyDescent="0.25">
      <c r="A19" s="14">
        <f t="shared" si="0"/>
        <v>18</v>
      </c>
      <c r="B19" s="54" t="s">
        <v>25</v>
      </c>
      <c r="F19" s="55">
        <v>154.4</v>
      </c>
      <c r="G19" s="55">
        <v>14.22</v>
      </c>
      <c r="H19" s="55">
        <f t="shared" ref="H19:H37" si="1">SUM(C19:G19)</f>
        <v>168.62</v>
      </c>
    </row>
    <row r="20" spans="1:8" x14ac:dyDescent="0.25">
      <c r="A20" s="14">
        <f t="shared" si="0"/>
        <v>19</v>
      </c>
      <c r="B20" s="54" t="s">
        <v>28</v>
      </c>
      <c r="C20" s="55">
        <v>229.94</v>
      </c>
      <c r="E20" s="55">
        <v>1444.14</v>
      </c>
      <c r="F20" s="55">
        <v>9</v>
      </c>
      <c r="G20" s="55">
        <v>218.8</v>
      </c>
      <c r="H20" s="55">
        <f t="shared" si="1"/>
        <v>1901.88</v>
      </c>
    </row>
    <row r="21" spans="1:8" x14ac:dyDescent="0.25">
      <c r="A21" s="14">
        <f t="shared" si="0"/>
        <v>20</v>
      </c>
      <c r="B21" s="56" t="s">
        <v>29</v>
      </c>
      <c r="F21" s="55">
        <v>1.25</v>
      </c>
      <c r="G21" s="55">
        <v>0.16</v>
      </c>
      <c r="H21" s="55">
        <f t="shared" si="1"/>
        <v>1.41</v>
      </c>
    </row>
    <row r="22" spans="1:8" x14ac:dyDescent="0.25">
      <c r="A22" s="14">
        <f t="shared" si="0"/>
        <v>21</v>
      </c>
      <c r="B22" s="54" t="s">
        <v>30</v>
      </c>
      <c r="F22" s="55">
        <v>1.5</v>
      </c>
      <c r="G22" s="55">
        <v>0.2</v>
      </c>
      <c r="H22" s="55">
        <f t="shared" si="1"/>
        <v>1.7</v>
      </c>
    </row>
    <row r="23" spans="1:8" x14ac:dyDescent="0.25">
      <c r="A23" s="14">
        <f t="shared" si="0"/>
        <v>22</v>
      </c>
      <c r="B23" s="54" t="s">
        <v>26</v>
      </c>
      <c r="F23" s="55">
        <v>38</v>
      </c>
      <c r="G23" s="55">
        <v>4.92</v>
      </c>
      <c r="H23" s="55">
        <f t="shared" si="1"/>
        <v>42.92</v>
      </c>
    </row>
    <row r="24" spans="1:8" x14ac:dyDescent="0.25">
      <c r="A24" s="14">
        <f t="shared" si="0"/>
        <v>23</v>
      </c>
      <c r="B24" s="54" t="s">
        <v>27</v>
      </c>
      <c r="F24" s="55">
        <v>1296</v>
      </c>
      <c r="G24" s="55">
        <v>168.48</v>
      </c>
      <c r="H24" s="55">
        <f t="shared" si="1"/>
        <v>1464.48</v>
      </c>
    </row>
    <row r="25" spans="1:8" ht="30" x14ac:dyDescent="0.25">
      <c r="A25" s="14">
        <f t="shared" si="0"/>
        <v>24</v>
      </c>
      <c r="B25" s="54" t="s">
        <v>196</v>
      </c>
      <c r="F25" s="55">
        <v>39.950000000000003</v>
      </c>
      <c r="G25" s="55">
        <v>5.19</v>
      </c>
      <c r="H25" s="55">
        <f t="shared" si="1"/>
        <v>45.14</v>
      </c>
    </row>
    <row r="26" spans="1:8" ht="30" x14ac:dyDescent="0.25">
      <c r="A26" s="14">
        <f t="shared" si="0"/>
        <v>25</v>
      </c>
      <c r="B26" s="54" t="s">
        <v>223</v>
      </c>
      <c r="F26" s="55">
        <v>39.5</v>
      </c>
      <c r="G26" s="55">
        <v>5.14</v>
      </c>
      <c r="H26" s="55">
        <f t="shared" si="1"/>
        <v>44.64</v>
      </c>
    </row>
    <row r="27" spans="1:8" ht="30" x14ac:dyDescent="0.25">
      <c r="A27" s="14">
        <f t="shared" si="0"/>
        <v>26</v>
      </c>
      <c r="B27" s="54" t="s">
        <v>198</v>
      </c>
      <c r="F27" s="55">
        <v>19.38</v>
      </c>
      <c r="G27" s="55">
        <v>2.52</v>
      </c>
      <c r="H27" s="55">
        <f t="shared" si="1"/>
        <v>21.9</v>
      </c>
    </row>
    <row r="28" spans="1:8" ht="30" customHeight="1" x14ac:dyDescent="0.25">
      <c r="A28" s="14">
        <f t="shared" si="0"/>
        <v>27</v>
      </c>
      <c r="B28" s="54" t="s">
        <v>195</v>
      </c>
      <c r="F28" s="55">
        <v>234.53</v>
      </c>
      <c r="G28" s="55">
        <v>30.49</v>
      </c>
      <c r="H28" s="55">
        <f t="shared" si="1"/>
        <v>265.02</v>
      </c>
    </row>
    <row r="29" spans="1:8" ht="30" x14ac:dyDescent="0.25">
      <c r="A29" s="14">
        <f t="shared" si="0"/>
        <v>28</v>
      </c>
      <c r="B29" s="54" t="s">
        <v>197</v>
      </c>
      <c r="F29" s="55">
        <v>129.08000000000001</v>
      </c>
      <c r="G29" s="55">
        <v>16.78</v>
      </c>
      <c r="H29" s="79">
        <f t="shared" ref="H29:H34" si="2">SUM(C29:G29)</f>
        <v>145.86000000000001</v>
      </c>
    </row>
    <row r="30" spans="1:8" ht="30" x14ac:dyDescent="0.25">
      <c r="A30" s="14">
        <f t="shared" si="0"/>
        <v>29</v>
      </c>
      <c r="B30" s="54" t="s">
        <v>209</v>
      </c>
      <c r="F30" s="55">
        <v>59.24</v>
      </c>
      <c r="G30" s="55">
        <v>4.92</v>
      </c>
      <c r="H30" s="55">
        <f t="shared" si="2"/>
        <v>64.16</v>
      </c>
    </row>
    <row r="31" spans="1:8" ht="30" x14ac:dyDescent="0.25">
      <c r="A31" s="14">
        <f t="shared" si="0"/>
        <v>30</v>
      </c>
      <c r="B31" s="54" t="s">
        <v>222</v>
      </c>
      <c r="F31" s="55">
        <v>82.59</v>
      </c>
      <c r="G31" s="55">
        <v>1.95</v>
      </c>
      <c r="H31" s="55">
        <f t="shared" si="2"/>
        <v>84.54</v>
      </c>
    </row>
    <row r="32" spans="1:8" ht="30" x14ac:dyDescent="0.25">
      <c r="A32" s="14">
        <f t="shared" si="0"/>
        <v>31</v>
      </c>
      <c r="B32" s="54" t="s">
        <v>221</v>
      </c>
      <c r="E32" s="55">
        <v>17.399999999999999</v>
      </c>
      <c r="F32" s="55">
        <v>111.97</v>
      </c>
      <c r="G32" s="55">
        <v>11.01</v>
      </c>
      <c r="H32" s="55">
        <f t="shared" si="2"/>
        <v>140.38</v>
      </c>
    </row>
    <row r="33" spans="1:8" ht="30" x14ac:dyDescent="0.25">
      <c r="A33" s="14">
        <f t="shared" si="0"/>
        <v>32</v>
      </c>
      <c r="B33" s="54" t="s">
        <v>224</v>
      </c>
      <c r="F33" s="55">
        <v>226.35</v>
      </c>
      <c r="G33" s="55">
        <v>24.59</v>
      </c>
      <c r="H33" s="55">
        <f t="shared" si="2"/>
        <v>250.94</v>
      </c>
    </row>
    <row r="34" spans="1:8" ht="30" x14ac:dyDescent="0.25">
      <c r="A34" s="14">
        <f t="shared" si="0"/>
        <v>33</v>
      </c>
      <c r="B34" s="54" t="s">
        <v>246</v>
      </c>
      <c r="F34" s="55">
        <v>215.26</v>
      </c>
      <c r="G34" s="55">
        <v>16.95</v>
      </c>
      <c r="H34" s="55">
        <f t="shared" si="2"/>
        <v>232.20999999999998</v>
      </c>
    </row>
    <row r="35" spans="1:8" ht="45" x14ac:dyDescent="0.25">
      <c r="A35" s="14">
        <f t="shared" si="0"/>
        <v>34</v>
      </c>
      <c r="B35" s="54" t="s">
        <v>137</v>
      </c>
      <c r="D35" s="55">
        <v>1653.6</v>
      </c>
      <c r="G35" s="55">
        <v>206.7</v>
      </c>
      <c r="H35" s="55">
        <f t="shared" si="1"/>
        <v>1860.3</v>
      </c>
    </row>
    <row r="36" spans="1:8" ht="30" x14ac:dyDescent="0.25">
      <c r="A36" s="14">
        <f t="shared" si="0"/>
        <v>35</v>
      </c>
      <c r="B36" s="54" t="s">
        <v>131</v>
      </c>
      <c r="C36" s="55">
        <v>375.14</v>
      </c>
      <c r="E36" s="55">
        <v>389.76</v>
      </c>
      <c r="G36" s="55">
        <v>114.3</v>
      </c>
      <c r="H36" s="55">
        <f t="shared" si="1"/>
        <v>879.19999999999993</v>
      </c>
    </row>
    <row r="37" spans="1:8" ht="45" x14ac:dyDescent="0.25">
      <c r="A37" s="14">
        <f t="shared" si="0"/>
        <v>36</v>
      </c>
      <c r="B37" s="54" t="s">
        <v>151</v>
      </c>
      <c r="F37" s="55">
        <v>1195</v>
      </c>
      <c r="G37" s="55">
        <v>155.35</v>
      </c>
      <c r="H37" s="55">
        <f t="shared" si="1"/>
        <v>1350.35</v>
      </c>
    </row>
    <row r="38" spans="1:8" x14ac:dyDescent="0.25">
      <c r="A38" s="14">
        <f t="shared" si="0"/>
        <v>37</v>
      </c>
      <c r="B38" s="54" t="s">
        <v>116</v>
      </c>
      <c r="C38" s="55">
        <v>50.2</v>
      </c>
      <c r="D38" s="55">
        <v>175.76</v>
      </c>
      <c r="F38" s="55">
        <v>180.93</v>
      </c>
      <c r="G38" s="55">
        <v>56.5</v>
      </c>
      <c r="H38" s="55">
        <f>SUM(C38:G38)</f>
        <v>463.39</v>
      </c>
    </row>
    <row r="39" spans="1:8" ht="30" x14ac:dyDescent="0.25">
      <c r="A39" s="14">
        <f t="shared" si="0"/>
        <v>38</v>
      </c>
      <c r="B39" s="54" t="s">
        <v>117</v>
      </c>
      <c r="C39" s="55">
        <v>76.040000000000006</v>
      </c>
      <c r="D39" s="55">
        <v>175.76</v>
      </c>
      <c r="E39" s="55">
        <v>450.03</v>
      </c>
      <c r="G39" s="55">
        <v>206.72</v>
      </c>
      <c r="H39" s="55">
        <f>SUM(C39:G39)</f>
        <v>908.55</v>
      </c>
    </row>
    <row r="40" spans="1:8" ht="30" x14ac:dyDescent="0.25">
      <c r="A40" s="14">
        <f t="shared" si="0"/>
        <v>39</v>
      </c>
      <c r="B40" s="54" t="s">
        <v>141</v>
      </c>
      <c r="C40" s="55">
        <v>440.22</v>
      </c>
      <c r="D40" s="55">
        <v>2047.76</v>
      </c>
      <c r="E40" s="55">
        <v>372.68</v>
      </c>
      <c r="G40" s="55">
        <v>375.89</v>
      </c>
      <c r="H40" s="55">
        <f>SUM(C40:G40)</f>
        <v>3236.5499999999997</v>
      </c>
    </row>
    <row r="41" spans="1:8" ht="39" customHeight="1" x14ac:dyDescent="0.25">
      <c r="A41" s="14">
        <f t="shared" si="0"/>
        <v>40</v>
      </c>
      <c r="B41" s="54" t="s">
        <v>143</v>
      </c>
      <c r="D41" s="55">
        <v>1393</v>
      </c>
      <c r="G41" s="55">
        <v>236.81</v>
      </c>
      <c r="H41" s="55">
        <f>SUM(D41:G41)</f>
        <v>1629.81</v>
      </c>
    </row>
    <row r="42" spans="1:8" ht="39" customHeight="1" x14ac:dyDescent="0.25">
      <c r="A42" s="14">
        <f t="shared" si="0"/>
        <v>41</v>
      </c>
      <c r="B42" s="54" t="s">
        <v>142</v>
      </c>
      <c r="C42" s="55">
        <v>57.42</v>
      </c>
      <c r="E42" s="55">
        <v>222.72</v>
      </c>
      <c r="G42" s="55">
        <v>41.86</v>
      </c>
      <c r="H42" s="55">
        <f>SUM(C42:G42)</f>
        <v>322</v>
      </c>
    </row>
    <row r="43" spans="1:8" ht="28.5" customHeight="1" x14ac:dyDescent="0.25">
      <c r="A43" s="14">
        <f t="shared" si="0"/>
        <v>42</v>
      </c>
      <c r="B43" s="54" t="s">
        <v>153</v>
      </c>
      <c r="D43" s="55">
        <v>796</v>
      </c>
      <c r="G43" s="55">
        <v>135.32</v>
      </c>
      <c r="H43" s="55">
        <f>SUM(D43:G43)</f>
        <v>931.31999999999994</v>
      </c>
    </row>
    <row r="44" spans="1:8" ht="39" customHeight="1" x14ac:dyDescent="0.25">
      <c r="A44" s="14">
        <f t="shared" si="0"/>
        <v>43</v>
      </c>
      <c r="B44" s="54" t="s">
        <v>150</v>
      </c>
      <c r="C44" s="55">
        <v>141.62</v>
      </c>
      <c r="E44" s="55">
        <v>268.98</v>
      </c>
      <c r="G44" s="55">
        <v>61.37</v>
      </c>
      <c r="H44" s="55">
        <f>SUM(C44:G44)</f>
        <v>471.97</v>
      </c>
    </row>
    <row r="45" spans="1:8" ht="30" customHeight="1" x14ac:dyDescent="0.25">
      <c r="A45" s="14">
        <f t="shared" si="0"/>
        <v>44</v>
      </c>
      <c r="B45" s="54" t="s">
        <v>154</v>
      </c>
      <c r="D45" s="55">
        <v>1352</v>
      </c>
      <c r="G45" s="55">
        <v>229.84</v>
      </c>
      <c r="H45" s="55">
        <f>SUM(D45:G45)</f>
        <v>1581.84</v>
      </c>
    </row>
    <row r="46" spans="1:8" ht="39" customHeight="1" x14ac:dyDescent="0.25">
      <c r="A46" s="14">
        <f t="shared" si="0"/>
        <v>45</v>
      </c>
      <c r="B46" s="54" t="s">
        <v>179</v>
      </c>
      <c r="C46" s="55">
        <v>141.62</v>
      </c>
      <c r="D46" s="55">
        <v>272.31</v>
      </c>
      <c r="G46" s="55">
        <v>61.87</v>
      </c>
      <c r="H46" s="55">
        <f>SUM(C46:G46)</f>
        <v>475.8</v>
      </c>
    </row>
    <row r="47" spans="1:8" ht="31.5" customHeight="1" x14ac:dyDescent="0.25">
      <c r="A47" s="14">
        <f t="shared" si="0"/>
        <v>46</v>
      </c>
      <c r="B47" s="54" t="s">
        <v>155</v>
      </c>
      <c r="D47" s="55">
        <v>338</v>
      </c>
      <c r="G47" s="55">
        <v>57.46</v>
      </c>
      <c r="H47" s="55">
        <f>SUM(D47:G47)</f>
        <v>395.46</v>
      </c>
    </row>
    <row r="48" spans="1:8" ht="39" customHeight="1" x14ac:dyDescent="0.25">
      <c r="A48" s="14">
        <f t="shared" si="0"/>
        <v>47</v>
      </c>
      <c r="B48" s="54" t="s">
        <v>152</v>
      </c>
      <c r="F48" s="55">
        <v>691.65</v>
      </c>
      <c r="G48" s="55">
        <v>103.35</v>
      </c>
      <c r="H48" s="55">
        <f>SUM(D48:G48)</f>
        <v>795</v>
      </c>
    </row>
    <row r="49" spans="1:8" ht="32.25" customHeight="1" x14ac:dyDescent="0.25">
      <c r="A49" s="14">
        <f t="shared" si="0"/>
        <v>48</v>
      </c>
      <c r="B49" s="54" t="s">
        <v>210</v>
      </c>
      <c r="D49" s="55">
        <v>703.04</v>
      </c>
      <c r="G49" s="55">
        <v>87.88</v>
      </c>
      <c r="H49" s="55">
        <f>SUM(D49:G49)</f>
        <v>790.92</v>
      </c>
    </row>
    <row r="50" spans="1:8" ht="30" x14ac:dyDescent="0.25">
      <c r="A50" s="14">
        <f t="shared" si="0"/>
        <v>49</v>
      </c>
      <c r="B50" s="54" t="s">
        <v>177</v>
      </c>
      <c r="C50" s="55">
        <v>283.24</v>
      </c>
      <c r="D50" s="55">
        <v>393.13</v>
      </c>
      <c r="G50" s="55">
        <v>109.09</v>
      </c>
      <c r="H50" s="55">
        <f>SUM(C50:G50)</f>
        <v>785.46</v>
      </c>
    </row>
    <row r="51" spans="1:8" ht="30" x14ac:dyDescent="0.25">
      <c r="A51" s="14">
        <f t="shared" si="0"/>
        <v>50</v>
      </c>
      <c r="B51" s="54" t="s">
        <v>194</v>
      </c>
      <c r="C51" s="55">
        <v>141.62</v>
      </c>
      <c r="D51" s="55">
        <v>242.95</v>
      </c>
      <c r="G51" s="55">
        <v>62.04</v>
      </c>
      <c r="H51" s="55">
        <f>SUM(C51:G51)</f>
        <v>446.61</v>
      </c>
    </row>
    <row r="52" spans="1:8" ht="48.75" customHeight="1" x14ac:dyDescent="0.25">
      <c r="A52" s="14">
        <f t="shared" si="0"/>
        <v>51</v>
      </c>
      <c r="B52" s="54" t="s">
        <v>203</v>
      </c>
      <c r="C52" s="55">
        <v>355.96</v>
      </c>
      <c r="D52" s="55">
        <v>498.64</v>
      </c>
      <c r="F52" s="55">
        <v>50</v>
      </c>
      <c r="G52" s="55">
        <v>140.13999999999999</v>
      </c>
      <c r="H52" s="55">
        <f>SUM(C52:G52)</f>
        <v>1044.7399999999998</v>
      </c>
    </row>
    <row r="53" spans="1:8" ht="43.5" customHeight="1" x14ac:dyDescent="0.25">
      <c r="A53" s="14">
        <f t="shared" si="0"/>
        <v>52</v>
      </c>
      <c r="B53" s="54" t="s">
        <v>211</v>
      </c>
      <c r="D53" s="55">
        <v>1933.36</v>
      </c>
      <c r="G53" s="55">
        <v>241.67</v>
      </c>
      <c r="H53" s="55">
        <f>SUM(D53:G53)</f>
        <v>2175.0299999999997</v>
      </c>
    </row>
    <row r="54" spans="1:8" ht="30" x14ac:dyDescent="0.25">
      <c r="A54" s="14">
        <f t="shared" si="0"/>
        <v>53</v>
      </c>
      <c r="B54" s="54" t="s">
        <v>225</v>
      </c>
      <c r="C54" s="55">
        <v>229.7</v>
      </c>
      <c r="D54" s="55">
        <v>990.08</v>
      </c>
      <c r="E54" s="55">
        <v>1924.02</v>
      </c>
      <c r="F54" s="55">
        <v>271.85000000000002</v>
      </c>
      <c r="H54" s="55">
        <f>SUM(C54:G54)</f>
        <v>3415.65</v>
      </c>
    </row>
    <row r="57" spans="1:8" ht="24.75" customHeight="1" x14ac:dyDescent="0.25">
      <c r="B57" s="23" t="s">
        <v>105</v>
      </c>
      <c r="G57" s="62">
        <f>SUM(G2:G56)</f>
        <v>4845.2400000000007</v>
      </c>
      <c r="H57" s="62">
        <f>SUM(H2:H56)</f>
        <v>53117.22</v>
      </c>
    </row>
    <row r="58" spans="1:8" ht="36.75" customHeight="1" x14ac:dyDescent="0.25">
      <c r="A58" s="15"/>
      <c r="B58" s="57" t="s">
        <v>164</v>
      </c>
      <c r="C58" s="58"/>
      <c r="D58" s="58"/>
      <c r="E58" s="58"/>
      <c r="F58" s="58"/>
      <c r="G58" s="58"/>
      <c r="H58" s="63">
        <f>SUM(H57-G57)</f>
        <v>48271.98</v>
      </c>
    </row>
    <row r="59" spans="1:8" ht="27" customHeight="1" x14ac:dyDescent="0.25"/>
    <row r="60" spans="1:8" ht="20.25" customHeight="1" x14ac:dyDescent="0.25">
      <c r="B60" s="72" t="s">
        <v>247</v>
      </c>
    </row>
    <row r="61" spans="1:8" ht="23.25" customHeight="1" x14ac:dyDescent="0.25">
      <c r="B61" s="23"/>
      <c r="H61" s="36"/>
    </row>
  </sheetData>
  <printOptions gridLines="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B16" sqref="B16"/>
    </sheetView>
  </sheetViews>
  <sheetFormatPr defaultRowHeight="15" x14ac:dyDescent="0.25"/>
  <cols>
    <col min="1" max="1" width="9.140625" style="14"/>
    <col min="2" max="2" width="45.85546875" style="13" customWidth="1"/>
    <col min="3" max="3" width="20.28515625" style="1" customWidth="1"/>
  </cols>
  <sheetData>
    <row r="1" spans="1:6" ht="18.75" customHeight="1" x14ac:dyDescent="0.25">
      <c r="B1" s="12" t="s">
        <v>34</v>
      </c>
      <c r="C1" s="4" t="s">
        <v>32</v>
      </c>
      <c r="D1" s="60" t="s">
        <v>3</v>
      </c>
      <c r="E1" t="s">
        <v>4</v>
      </c>
    </row>
    <row r="2" spans="1:6" x14ac:dyDescent="0.25">
      <c r="A2" s="14">
        <v>1</v>
      </c>
      <c r="B2" s="13" t="s">
        <v>35</v>
      </c>
      <c r="C2" s="1">
        <v>930.18</v>
      </c>
    </row>
    <row r="3" spans="1:6" x14ac:dyDescent="0.25">
      <c r="A3" s="14">
        <v>2</v>
      </c>
      <c r="B3" s="13" t="s">
        <v>36</v>
      </c>
      <c r="C3" s="1">
        <v>183.67</v>
      </c>
      <c r="D3">
        <v>27.44</v>
      </c>
      <c r="E3" s="1">
        <f t="shared" ref="E3:E13" si="0">SUM(C3:D3)</f>
        <v>211.10999999999999</v>
      </c>
    </row>
    <row r="4" spans="1:6" x14ac:dyDescent="0.25">
      <c r="A4" s="14">
        <f t="shared" ref="A4:A14" si="1">SUM(A3+1)</f>
        <v>3</v>
      </c>
      <c r="B4" s="13" t="s">
        <v>107</v>
      </c>
      <c r="C4" s="1">
        <v>177.1</v>
      </c>
      <c r="D4">
        <v>26.46</v>
      </c>
      <c r="E4" s="1">
        <f t="shared" si="0"/>
        <v>203.56</v>
      </c>
    </row>
    <row r="5" spans="1:6" x14ac:dyDescent="0.25">
      <c r="A5" s="14">
        <f t="shared" si="1"/>
        <v>4</v>
      </c>
      <c r="B5" s="13" t="s">
        <v>161</v>
      </c>
      <c r="C5" s="1">
        <v>175.69</v>
      </c>
      <c r="D5">
        <v>22.84</v>
      </c>
      <c r="E5" s="1">
        <f t="shared" si="0"/>
        <v>198.53</v>
      </c>
      <c r="F5" s="1"/>
    </row>
    <row r="6" spans="1:6" x14ac:dyDescent="0.25">
      <c r="A6" s="14">
        <f t="shared" si="1"/>
        <v>5</v>
      </c>
      <c r="B6" s="13" t="s">
        <v>162</v>
      </c>
      <c r="C6" s="1">
        <v>174.73</v>
      </c>
      <c r="D6">
        <v>22.71</v>
      </c>
      <c r="E6" s="1">
        <f t="shared" si="0"/>
        <v>197.44</v>
      </c>
    </row>
    <row r="7" spans="1:6" x14ac:dyDescent="0.25">
      <c r="A7" s="14">
        <f t="shared" si="1"/>
        <v>6</v>
      </c>
      <c r="B7" s="13" t="s">
        <v>189</v>
      </c>
      <c r="C7" s="1">
        <v>175.77</v>
      </c>
      <c r="D7">
        <v>22.85</v>
      </c>
      <c r="E7" s="1">
        <f t="shared" si="0"/>
        <v>198.62</v>
      </c>
    </row>
    <row r="8" spans="1:6" x14ac:dyDescent="0.25">
      <c r="A8" s="14">
        <f t="shared" si="1"/>
        <v>7</v>
      </c>
      <c r="B8" s="13" t="s">
        <v>214</v>
      </c>
      <c r="C8" s="1">
        <v>175.54</v>
      </c>
      <c r="D8">
        <v>22.82</v>
      </c>
      <c r="E8" s="1">
        <f t="shared" si="0"/>
        <v>198.35999999999999</v>
      </c>
    </row>
    <row r="9" spans="1:6" x14ac:dyDescent="0.25">
      <c r="A9" s="14">
        <f t="shared" si="1"/>
        <v>8</v>
      </c>
      <c r="B9" s="13" t="s">
        <v>226</v>
      </c>
      <c r="C9" s="1">
        <v>187.77</v>
      </c>
      <c r="D9">
        <v>24.41</v>
      </c>
      <c r="E9" s="1">
        <f t="shared" si="0"/>
        <v>212.18</v>
      </c>
    </row>
    <row r="10" spans="1:6" x14ac:dyDescent="0.25">
      <c r="A10" s="14">
        <f t="shared" si="1"/>
        <v>9</v>
      </c>
      <c r="B10" s="13" t="s">
        <v>231</v>
      </c>
      <c r="C10" s="1">
        <v>178.63</v>
      </c>
      <c r="D10">
        <v>23.22</v>
      </c>
      <c r="E10" s="1">
        <f t="shared" si="0"/>
        <v>201.85</v>
      </c>
    </row>
    <row r="11" spans="1:6" x14ac:dyDescent="0.25">
      <c r="A11" s="14">
        <f t="shared" si="1"/>
        <v>10</v>
      </c>
      <c r="B11" s="13" t="s">
        <v>249</v>
      </c>
      <c r="C11" s="1">
        <v>91.46</v>
      </c>
      <c r="D11">
        <v>11.89</v>
      </c>
      <c r="E11" s="1">
        <f t="shared" si="0"/>
        <v>103.35</v>
      </c>
    </row>
    <row r="12" spans="1:6" ht="16.5" customHeight="1" x14ac:dyDescent="0.25">
      <c r="A12" s="14">
        <f t="shared" si="1"/>
        <v>11</v>
      </c>
      <c r="B12" s="13" t="s">
        <v>38</v>
      </c>
      <c r="C12" s="1">
        <v>73.75</v>
      </c>
    </row>
    <row r="13" spans="1:6" ht="36" customHeight="1" x14ac:dyDescent="0.25">
      <c r="A13" s="14">
        <f t="shared" si="1"/>
        <v>12</v>
      </c>
      <c r="B13" s="13" t="s">
        <v>238</v>
      </c>
      <c r="C13" s="1">
        <v>47</v>
      </c>
      <c r="D13">
        <v>6.11</v>
      </c>
      <c r="E13">
        <f t="shared" si="0"/>
        <v>53.11</v>
      </c>
    </row>
    <row r="14" spans="1:6" ht="35.25" customHeight="1" x14ac:dyDescent="0.25">
      <c r="A14" s="14">
        <f t="shared" si="1"/>
        <v>13</v>
      </c>
      <c r="B14" s="13" t="s">
        <v>239</v>
      </c>
      <c r="C14" s="1">
        <v>48271.98</v>
      </c>
    </row>
    <row r="15" spans="1:6" ht="20.25" customHeight="1" x14ac:dyDescent="0.25">
      <c r="B15" s="13" t="s">
        <v>4</v>
      </c>
      <c r="C15" s="35">
        <f>SUM(C2:C14)</f>
        <v>50843.270000000004</v>
      </c>
    </row>
    <row r="18" spans="2:2" x14ac:dyDescent="0.25">
      <c r="B18" s="72" t="s">
        <v>247</v>
      </c>
    </row>
  </sheetData>
  <printOptions gridLines="1"/>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workbookViewId="0">
      <pane xSplit="1" ySplit="1" topLeftCell="B2" activePane="bottomRight" state="frozen"/>
      <selection pane="topRight" activeCell="B1" sqref="B1"/>
      <selection pane="bottomLeft" activeCell="A2" sqref="A2"/>
      <selection pane="bottomRight" activeCell="B56" sqref="B56"/>
    </sheetView>
  </sheetViews>
  <sheetFormatPr defaultRowHeight="15" x14ac:dyDescent="0.25"/>
  <cols>
    <col min="1" max="1" width="9.140625" style="16"/>
    <col min="2" max="2" width="57.5703125" style="20" customWidth="1"/>
    <col min="3" max="3" width="17.28515625" style="21" customWidth="1"/>
    <col min="4" max="4" width="16.7109375" style="21" customWidth="1"/>
    <col min="5" max="5" width="17.7109375" style="21" customWidth="1"/>
    <col min="6" max="6" width="12.5703125" style="19" bestFit="1" customWidth="1"/>
    <col min="7" max="16384" width="9.140625" style="19"/>
  </cols>
  <sheetData>
    <row r="1" spans="1:5" ht="30" customHeight="1" x14ac:dyDescent="0.25">
      <c r="B1" s="17" t="s">
        <v>31</v>
      </c>
      <c r="C1" s="18" t="s">
        <v>32</v>
      </c>
      <c r="D1" s="18" t="s">
        <v>3</v>
      </c>
      <c r="E1" s="18" t="s">
        <v>4</v>
      </c>
    </row>
    <row r="2" spans="1:5" ht="30" customHeight="1" x14ac:dyDescent="0.25">
      <c r="A2" s="16">
        <v>1</v>
      </c>
      <c r="B2" s="20" t="s">
        <v>45</v>
      </c>
      <c r="C2" s="51">
        <v>7297.5</v>
      </c>
      <c r="D2" s="21">
        <v>948.68</v>
      </c>
      <c r="E2" s="51">
        <f t="shared" ref="E2:E31" si="0">SUM(C2:D2)</f>
        <v>8246.18</v>
      </c>
    </row>
    <row r="3" spans="1:5" ht="30" customHeight="1" x14ac:dyDescent="0.25">
      <c r="A3" s="16">
        <f>SUM(A2+1)</f>
        <v>2</v>
      </c>
      <c r="B3" s="20" t="s">
        <v>59</v>
      </c>
      <c r="C3" s="51">
        <v>500</v>
      </c>
      <c r="D3" s="21">
        <v>65</v>
      </c>
      <c r="E3" s="51">
        <f t="shared" si="0"/>
        <v>565</v>
      </c>
    </row>
    <row r="4" spans="1:5" ht="30" customHeight="1" x14ac:dyDescent="0.25">
      <c r="A4" s="16">
        <f t="shared" ref="A4:A54" si="1">SUM(A3+1)</f>
        <v>3</v>
      </c>
      <c r="B4" s="20" t="s">
        <v>46</v>
      </c>
      <c r="C4" s="51">
        <v>432</v>
      </c>
      <c r="D4" s="21">
        <v>56.16</v>
      </c>
      <c r="E4" s="51">
        <f t="shared" si="0"/>
        <v>488.15999999999997</v>
      </c>
    </row>
    <row r="5" spans="1:5" ht="30" customHeight="1" x14ac:dyDescent="0.25">
      <c r="A5" s="16">
        <f t="shared" si="1"/>
        <v>4</v>
      </c>
      <c r="B5" s="20" t="s">
        <v>48</v>
      </c>
      <c r="C5" s="51">
        <v>250</v>
      </c>
      <c r="D5" s="21">
        <v>32.5</v>
      </c>
      <c r="E5" s="51">
        <f t="shared" si="0"/>
        <v>282.5</v>
      </c>
    </row>
    <row r="6" spans="1:5" ht="30" customHeight="1" x14ac:dyDescent="0.25">
      <c r="A6" s="16">
        <f t="shared" si="1"/>
        <v>5</v>
      </c>
      <c r="B6" s="20" t="s">
        <v>160</v>
      </c>
      <c r="C6" s="51">
        <v>235.2</v>
      </c>
      <c r="D6" s="21">
        <v>30.58</v>
      </c>
      <c r="E6" s="51">
        <f t="shared" si="0"/>
        <v>265.77999999999997</v>
      </c>
    </row>
    <row r="7" spans="1:5" ht="30" customHeight="1" x14ac:dyDescent="0.25">
      <c r="A7" s="16">
        <f t="shared" si="1"/>
        <v>6</v>
      </c>
      <c r="B7" s="20" t="s">
        <v>33</v>
      </c>
      <c r="C7" s="51">
        <v>517.25</v>
      </c>
      <c r="D7" s="21">
        <v>77.290000000000006</v>
      </c>
      <c r="E7" s="51">
        <f t="shared" si="0"/>
        <v>594.54</v>
      </c>
    </row>
    <row r="8" spans="1:5" ht="30" customHeight="1" x14ac:dyDescent="0.25">
      <c r="A8" s="16">
        <f t="shared" si="1"/>
        <v>7</v>
      </c>
      <c r="B8" s="20" t="s">
        <v>37</v>
      </c>
      <c r="C8" s="51">
        <v>252.3</v>
      </c>
      <c r="D8" s="21">
        <v>37.700000000000003</v>
      </c>
      <c r="E8" s="21">
        <f t="shared" si="0"/>
        <v>290</v>
      </c>
    </row>
    <row r="9" spans="1:5" ht="30" customHeight="1" x14ac:dyDescent="0.25">
      <c r="A9" s="16">
        <f t="shared" si="1"/>
        <v>8</v>
      </c>
      <c r="B9" s="20" t="s">
        <v>165</v>
      </c>
      <c r="C9" s="51">
        <v>47.85</v>
      </c>
      <c r="D9" s="21">
        <v>0</v>
      </c>
      <c r="E9" s="21">
        <f t="shared" si="0"/>
        <v>47.85</v>
      </c>
    </row>
    <row r="10" spans="1:5" ht="30" customHeight="1" x14ac:dyDescent="0.25">
      <c r="A10" s="16">
        <f t="shared" si="1"/>
        <v>9</v>
      </c>
      <c r="B10" s="20" t="s">
        <v>166</v>
      </c>
      <c r="C10" s="51">
        <v>63.8</v>
      </c>
      <c r="D10" s="21">
        <v>0</v>
      </c>
      <c r="E10" s="21">
        <f t="shared" si="0"/>
        <v>63.8</v>
      </c>
    </row>
    <row r="11" spans="1:5" ht="30" customHeight="1" x14ac:dyDescent="0.25">
      <c r="A11" s="16">
        <f t="shared" si="1"/>
        <v>10</v>
      </c>
      <c r="B11" s="20" t="s">
        <v>188</v>
      </c>
      <c r="C11" s="51">
        <v>63.8</v>
      </c>
      <c r="D11" s="21">
        <v>0</v>
      </c>
      <c r="E11" s="21">
        <f t="shared" si="0"/>
        <v>63.8</v>
      </c>
    </row>
    <row r="12" spans="1:5" ht="30" customHeight="1" x14ac:dyDescent="0.25">
      <c r="A12" s="16">
        <f t="shared" si="1"/>
        <v>11</v>
      </c>
      <c r="B12" s="20" t="s">
        <v>168</v>
      </c>
      <c r="C12" s="51">
        <v>70.5</v>
      </c>
      <c r="D12" s="21">
        <v>0</v>
      </c>
      <c r="E12" s="21">
        <f t="shared" si="0"/>
        <v>70.5</v>
      </c>
    </row>
    <row r="13" spans="1:5" ht="30" customHeight="1" x14ac:dyDescent="0.25">
      <c r="A13" s="16">
        <f t="shared" si="1"/>
        <v>12</v>
      </c>
      <c r="B13" s="20" t="s">
        <v>44</v>
      </c>
      <c r="C13" s="51">
        <v>4565.5200000000004</v>
      </c>
      <c r="D13" s="21">
        <v>682.2</v>
      </c>
      <c r="E13" s="21">
        <f t="shared" si="0"/>
        <v>5247.72</v>
      </c>
    </row>
    <row r="14" spans="1:5" ht="30" customHeight="1" x14ac:dyDescent="0.25">
      <c r="A14" s="16">
        <f t="shared" si="1"/>
        <v>13</v>
      </c>
      <c r="B14" s="20" t="s">
        <v>41</v>
      </c>
      <c r="C14" s="51">
        <v>300</v>
      </c>
      <c r="D14" s="21">
        <v>39</v>
      </c>
      <c r="E14" s="21">
        <f t="shared" si="0"/>
        <v>339</v>
      </c>
    </row>
    <row r="15" spans="1:5" ht="30" customHeight="1" x14ac:dyDescent="0.25">
      <c r="A15" s="16">
        <f t="shared" si="1"/>
        <v>14</v>
      </c>
      <c r="B15" s="20" t="s">
        <v>43</v>
      </c>
      <c r="C15" s="51">
        <v>245.78</v>
      </c>
      <c r="D15" s="21">
        <v>36.72</v>
      </c>
      <c r="E15" s="21">
        <f t="shared" si="0"/>
        <v>282.5</v>
      </c>
    </row>
    <row r="16" spans="1:5" ht="30" customHeight="1" x14ac:dyDescent="0.25">
      <c r="A16" s="16">
        <f t="shared" si="1"/>
        <v>15</v>
      </c>
      <c r="B16" s="20" t="s">
        <v>47</v>
      </c>
      <c r="C16" s="51">
        <v>200</v>
      </c>
      <c r="D16" s="21">
        <v>26</v>
      </c>
      <c r="E16" s="21">
        <f t="shared" si="0"/>
        <v>226</v>
      </c>
    </row>
    <row r="17" spans="1:5" ht="30" customHeight="1" x14ac:dyDescent="0.25">
      <c r="A17" s="16">
        <f t="shared" si="1"/>
        <v>16</v>
      </c>
      <c r="B17" s="20" t="s">
        <v>42</v>
      </c>
      <c r="C17" s="51">
        <v>235.2</v>
      </c>
      <c r="D17" s="21">
        <v>30.58</v>
      </c>
      <c r="E17" s="21">
        <f t="shared" si="0"/>
        <v>265.77999999999997</v>
      </c>
    </row>
    <row r="18" spans="1:5" ht="30" customHeight="1" x14ac:dyDescent="0.25">
      <c r="A18" s="16">
        <f t="shared" si="1"/>
        <v>17</v>
      </c>
      <c r="B18" s="20" t="s">
        <v>52</v>
      </c>
      <c r="C18" s="51">
        <v>185</v>
      </c>
      <c r="D18" s="21">
        <v>24.05</v>
      </c>
      <c r="E18" s="21">
        <f t="shared" si="0"/>
        <v>209.05</v>
      </c>
    </row>
    <row r="19" spans="1:5" ht="30" customHeight="1" x14ac:dyDescent="0.25">
      <c r="A19" s="16">
        <f t="shared" si="1"/>
        <v>18</v>
      </c>
      <c r="B19" s="20" t="s">
        <v>65</v>
      </c>
      <c r="C19" s="51">
        <v>200</v>
      </c>
      <c r="D19" s="21">
        <v>26</v>
      </c>
      <c r="E19" s="21">
        <f t="shared" si="0"/>
        <v>226</v>
      </c>
    </row>
    <row r="20" spans="1:5" ht="30" customHeight="1" x14ac:dyDescent="0.25">
      <c r="A20" s="16">
        <f t="shared" si="1"/>
        <v>19</v>
      </c>
      <c r="B20" s="20" t="s">
        <v>169</v>
      </c>
      <c r="C20" s="51">
        <v>20.5</v>
      </c>
      <c r="D20" s="21">
        <v>0</v>
      </c>
      <c r="E20" s="21">
        <f t="shared" si="0"/>
        <v>20.5</v>
      </c>
    </row>
    <row r="21" spans="1:5" ht="30" customHeight="1" x14ac:dyDescent="0.25">
      <c r="A21" s="16">
        <f t="shared" si="1"/>
        <v>20</v>
      </c>
      <c r="B21" s="20" t="s">
        <v>170</v>
      </c>
      <c r="C21" s="51">
        <v>870</v>
      </c>
      <c r="D21" s="21">
        <v>113.1</v>
      </c>
      <c r="E21" s="21">
        <f t="shared" si="0"/>
        <v>983.1</v>
      </c>
    </row>
    <row r="22" spans="1:5" ht="30" customHeight="1" x14ac:dyDescent="0.25">
      <c r="A22" s="16">
        <f t="shared" si="1"/>
        <v>21</v>
      </c>
      <c r="B22" s="20" t="s">
        <v>49</v>
      </c>
      <c r="C22" s="51">
        <v>11005.5</v>
      </c>
      <c r="D22" s="21">
        <v>1644.5</v>
      </c>
      <c r="E22" s="21">
        <f t="shared" si="0"/>
        <v>12650</v>
      </c>
    </row>
    <row r="23" spans="1:5" ht="30" customHeight="1" x14ac:dyDescent="0.25">
      <c r="A23" s="16">
        <f t="shared" si="1"/>
        <v>22</v>
      </c>
      <c r="B23" s="20" t="s">
        <v>50</v>
      </c>
      <c r="C23" s="51">
        <v>4232.8</v>
      </c>
      <c r="D23" s="21">
        <v>550.26</v>
      </c>
      <c r="E23" s="21">
        <f t="shared" si="0"/>
        <v>4783.0600000000004</v>
      </c>
    </row>
    <row r="24" spans="1:5" ht="30" customHeight="1" x14ac:dyDescent="0.25">
      <c r="A24" s="16">
        <f t="shared" si="1"/>
        <v>23</v>
      </c>
      <c r="B24" s="20" t="s">
        <v>63</v>
      </c>
      <c r="C24" s="51">
        <v>250</v>
      </c>
      <c r="D24" s="21">
        <v>32.5</v>
      </c>
      <c r="E24" s="21">
        <f t="shared" si="0"/>
        <v>282.5</v>
      </c>
    </row>
    <row r="25" spans="1:5" ht="30" customHeight="1" x14ac:dyDescent="0.25">
      <c r="A25" s="16">
        <f t="shared" si="1"/>
        <v>24</v>
      </c>
      <c r="B25" s="20" t="s">
        <v>51</v>
      </c>
      <c r="C25" s="51">
        <v>300</v>
      </c>
      <c r="D25" s="21">
        <v>39</v>
      </c>
      <c r="E25" s="21">
        <f t="shared" si="0"/>
        <v>339</v>
      </c>
    </row>
    <row r="26" spans="1:5" ht="30" customHeight="1" x14ac:dyDescent="0.25">
      <c r="A26" s="16">
        <f t="shared" si="1"/>
        <v>25</v>
      </c>
      <c r="B26" s="20" t="s">
        <v>53</v>
      </c>
      <c r="C26" s="51">
        <v>183.69</v>
      </c>
      <c r="D26" s="21">
        <v>23.88</v>
      </c>
      <c r="E26" s="21">
        <f t="shared" si="0"/>
        <v>207.57</v>
      </c>
    </row>
    <row r="27" spans="1:5" ht="30" customHeight="1" x14ac:dyDescent="0.25">
      <c r="A27" s="16">
        <f t="shared" si="1"/>
        <v>26</v>
      </c>
      <c r="B27" s="20" t="s">
        <v>54</v>
      </c>
      <c r="C27" s="51">
        <v>200</v>
      </c>
      <c r="D27" s="21">
        <v>26</v>
      </c>
      <c r="E27" s="21">
        <f t="shared" si="0"/>
        <v>226</v>
      </c>
    </row>
    <row r="28" spans="1:5" ht="30" customHeight="1" x14ac:dyDescent="0.25">
      <c r="A28" s="16">
        <f t="shared" si="1"/>
        <v>27</v>
      </c>
      <c r="B28" s="20" t="s">
        <v>159</v>
      </c>
      <c r="C28" s="51">
        <v>150</v>
      </c>
      <c r="D28" s="21">
        <v>19.5</v>
      </c>
      <c r="E28" s="21">
        <f t="shared" si="0"/>
        <v>169.5</v>
      </c>
    </row>
    <row r="29" spans="1:5" ht="30" customHeight="1" x14ac:dyDescent="0.25">
      <c r="A29" s="16">
        <f t="shared" si="1"/>
        <v>28</v>
      </c>
      <c r="B29" s="20" t="s">
        <v>55</v>
      </c>
      <c r="C29" s="51">
        <v>2603.7600000000002</v>
      </c>
      <c r="D29" s="21">
        <v>234</v>
      </c>
      <c r="E29" s="21">
        <f t="shared" si="0"/>
        <v>2837.76</v>
      </c>
    </row>
    <row r="30" spans="1:5" ht="30" customHeight="1" x14ac:dyDescent="0.25">
      <c r="A30" s="16">
        <f t="shared" si="1"/>
        <v>29</v>
      </c>
      <c r="B30" s="20" t="s">
        <v>56</v>
      </c>
      <c r="C30" s="51">
        <v>18526</v>
      </c>
      <c r="D30" s="21">
        <v>2408.38</v>
      </c>
      <c r="E30" s="51">
        <f t="shared" si="0"/>
        <v>20934.38</v>
      </c>
    </row>
    <row r="31" spans="1:5" ht="30" customHeight="1" x14ac:dyDescent="0.25">
      <c r="A31" s="16">
        <f t="shared" si="1"/>
        <v>30</v>
      </c>
      <c r="B31" s="20" t="s">
        <v>66</v>
      </c>
      <c r="C31" s="51">
        <v>5031</v>
      </c>
      <c r="D31" s="21">
        <v>654.03</v>
      </c>
      <c r="E31" s="51">
        <f t="shared" si="0"/>
        <v>5685.03</v>
      </c>
    </row>
    <row r="32" spans="1:5" ht="30" customHeight="1" x14ac:dyDescent="0.25">
      <c r="A32" s="16">
        <f t="shared" si="1"/>
        <v>31</v>
      </c>
      <c r="B32" s="20" t="s">
        <v>60</v>
      </c>
      <c r="C32" s="51">
        <v>156.80000000000001</v>
      </c>
      <c r="D32" s="21">
        <v>20.38</v>
      </c>
      <c r="E32" s="51">
        <f t="shared" ref="E32:E50" si="2">SUM(C32:D32)</f>
        <v>177.18</v>
      </c>
    </row>
    <row r="33" spans="1:5" ht="30" customHeight="1" x14ac:dyDescent="0.25">
      <c r="A33" s="16">
        <f t="shared" si="1"/>
        <v>32</v>
      </c>
      <c r="B33" s="20" t="s">
        <v>61</v>
      </c>
      <c r="C33" s="51">
        <v>300</v>
      </c>
      <c r="D33" s="21">
        <v>39</v>
      </c>
      <c r="E33" s="51">
        <f t="shared" si="2"/>
        <v>339</v>
      </c>
    </row>
    <row r="34" spans="1:5" ht="30" customHeight="1" x14ac:dyDescent="0.25">
      <c r="A34" s="16">
        <f t="shared" si="1"/>
        <v>33</v>
      </c>
      <c r="B34" s="20" t="s">
        <v>62</v>
      </c>
      <c r="C34" s="51">
        <v>183.69</v>
      </c>
      <c r="D34" s="21">
        <v>23.88</v>
      </c>
      <c r="E34" s="51">
        <f t="shared" si="2"/>
        <v>207.57</v>
      </c>
    </row>
    <row r="35" spans="1:5" ht="30" customHeight="1" x14ac:dyDescent="0.25">
      <c r="A35" s="16">
        <f t="shared" si="1"/>
        <v>34</v>
      </c>
      <c r="B35" s="20" t="s">
        <v>64</v>
      </c>
      <c r="C35" s="51">
        <v>350</v>
      </c>
      <c r="D35" s="21">
        <v>45.5</v>
      </c>
      <c r="E35" s="51">
        <f t="shared" si="2"/>
        <v>395.5</v>
      </c>
    </row>
    <row r="36" spans="1:5" ht="30" customHeight="1" x14ac:dyDescent="0.25">
      <c r="A36" s="16">
        <f t="shared" si="1"/>
        <v>35</v>
      </c>
      <c r="B36" s="20" t="s">
        <v>57</v>
      </c>
      <c r="C36" s="51">
        <v>24638.21</v>
      </c>
      <c r="D36" s="21">
        <v>3202.97</v>
      </c>
      <c r="E36" s="51">
        <f t="shared" si="2"/>
        <v>27841.18</v>
      </c>
    </row>
    <row r="37" spans="1:5" ht="30" customHeight="1" x14ac:dyDescent="0.25">
      <c r="A37" s="16">
        <f t="shared" si="1"/>
        <v>36</v>
      </c>
      <c r="B37" s="20" t="s">
        <v>133</v>
      </c>
      <c r="C37" s="51">
        <v>2691.76</v>
      </c>
      <c r="D37" s="21">
        <v>305.5</v>
      </c>
      <c r="E37" s="51">
        <f t="shared" si="2"/>
        <v>2997.26</v>
      </c>
    </row>
    <row r="38" spans="1:5" ht="30" customHeight="1" x14ac:dyDescent="0.25">
      <c r="A38" s="16">
        <f t="shared" si="1"/>
        <v>37</v>
      </c>
      <c r="B38" s="20" t="s">
        <v>132</v>
      </c>
      <c r="C38" s="51">
        <v>3423.26</v>
      </c>
      <c r="D38" s="21">
        <v>331.5</v>
      </c>
      <c r="E38" s="51">
        <f t="shared" si="2"/>
        <v>3754.76</v>
      </c>
    </row>
    <row r="39" spans="1:5" ht="30" customHeight="1" x14ac:dyDescent="0.25">
      <c r="A39" s="16">
        <f t="shared" si="1"/>
        <v>38</v>
      </c>
      <c r="B39" s="20" t="s">
        <v>233</v>
      </c>
      <c r="C39" s="51">
        <v>168.98</v>
      </c>
      <c r="D39" s="21">
        <v>21.97</v>
      </c>
      <c r="E39" s="51">
        <f t="shared" si="2"/>
        <v>190.95</v>
      </c>
    </row>
    <row r="40" spans="1:5" ht="30" customHeight="1" x14ac:dyDescent="0.25">
      <c r="A40" s="16">
        <f t="shared" si="1"/>
        <v>39</v>
      </c>
      <c r="B40" s="20" t="s">
        <v>171</v>
      </c>
      <c r="C40" s="51">
        <v>24.6</v>
      </c>
      <c r="D40" s="21">
        <v>0</v>
      </c>
      <c r="E40" s="51">
        <f t="shared" si="2"/>
        <v>24.6</v>
      </c>
    </row>
    <row r="41" spans="1:5" ht="30" customHeight="1" x14ac:dyDescent="0.25">
      <c r="A41" s="16">
        <f t="shared" si="1"/>
        <v>40</v>
      </c>
      <c r="B41" s="20" t="s">
        <v>167</v>
      </c>
      <c r="C41" s="51">
        <v>12.3</v>
      </c>
      <c r="D41" s="21">
        <v>0</v>
      </c>
      <c r="E41" s="51">
        <f t="shared" si="2"/>
        <v>12.3</v>
      </c>
    </row>
    <row r="42" spans="1:5" ht="30" customHeight="1" x14ac:dyDescent="0.25">
      <c r="A42" s="16">
        <f t="shared" si="1"/>
        <v>41</v>
      </c>
      <c r="B42" s="20" t="s">
        <v>187</v>
      </c>
      <c r="C42" s="51">
        <v>21</v>
      </c>
      <c r="D42" s="21">
        <v>0</v>
      </c>
      <c r="E42" s="51">
        <f t="shared" si="2"/>
        <v>21</v>
      </c>
    </row>
    <row r="43" spans="1:5" ht="30" customHeight="1" x14ac:dyDescent="0.25">
      <c r="A43" s="16">
        <f t="shared" si="1"/>
        <v>42</v>
      </c>
      <c r="B43" s="20" t="s">
        <v>227</v>
      </c>
      <c r="C43" s="51">
        <v>12.3</v>
      </c>
      <c r="E43" s="51">
        <v>12.3</v>
      </c>
    </row>
    <row r="44" spans="1:5" ht="30" customHeight="1" x14ac:dyDescent="0.25">
      <c r="A44" s="16">
        <f t="shared" si="1"/>
        <v>43</v>
      </c>
      <c r="B44" s="20" t="s">
        <v>271</v>
      </c>
      <c r="C44" s="51">
        <v>2997</v>
      </c>
      <c r="D44" s="21">
        <v>389.61</v>
      </c>
      <c r="E44" s="51">
        <f t="shared" si="2"/>
        <v>3386.61</v>
      </c>
    </row>
    <row r="45" spans="1:5" ht="30" customHeight="1" x14ac:dyDescent="0.25">
      <c r="A45" s="16">
        <f t="shared" si="1"/>
        <v>44</v>
      </c>
      <c r="B45" s="20" t="s">
        <v>272</v>
      </c>
      <c r="C45" s="51">
        <v>1980</v>
      </c>
      <c r="D45" s="21">
        <v>257.39999999999998</v>
      </c>
      <c r="E45" s="51">
        <f t="shared" si="2"/>
        <v>2237.4</v>
      </c>
    </row>
    <row r="46" spans="1:5" ht="30" customHeight="1" x14ac:dyDescent="0.25">
      <c r="A46" s="16">
        <f t="shared" si="1"/>
        <v>45</v>
      </c>
      <c r="B46" s="20" t="s">
        <v>273</v>
      </c>
      <c r="C46" s="51">
        <v>2366</v>
      </c>
      <c r="D46" s="21">
        <v>0</v>
      </c>
      <c r="E46" s="51">
        <f t="shared" si="2"/>
        <v>2366</v>
      </c>
    </row>
    <row r="47" spans="1:5" ht="30" customHeight="1" x14ac:dyDescent="0.25">
      <c r="A47" s="16">
        <f t="shared" si="1"/>
        <v>46</v>
      </c>
      <c r="B47" s="20" t="s">
        <v>274</v>
      </c>
      <c r="C47" s="51">
        <v>1324</v>
      </c>
      <c r="D47" s="21">
        <v>0</v>
      </c>
      <c r="E47" s="51">
        <f t="shared" si="2"/>
        <v>1324</v>
      </c>
    </row>
    <row r="48" spans="1:5" ht="30" customHeight="1" x14ac:dyDescent="0.25">
      <c r="A48" s="16">
        <f t="shared" si="1"/>
        <v>47</v>
      </c>
      <c r="B48" s="74" t="s">
        <v>275</v>
      </c>
      <c r="C48" s="51">
        <v>700</v>
      </c>
      <c r="D48" s="21">
        <v>0</v>
      </c>
      <c r="E48" s="51">
        <f t="shared" si="2"/>
        <v>700</v>
      </c>
    </row>
    <row r="49" spans="1:6" ht="30" customHeight="1" x14ac:dyDescent="0.25">
      <c r="A49" s="16">
        <f t="shared" si="1"/>
        <v>48</v>
      </c>
      <c r="B49" s="20" t="s">
        <v>250</v>
      </c>
      <c r="C49" s="51">
        <v>252.3</v>
      </c>
      <c r="D49" s="21">
        <v>37.700000000000003</v>
      </c>
      <c r="E49" s="51">
        <f t="shared" si="2"/>
        <v>290</v>
      </c>
    </row>
    <row r="50" spans="1:6" ht="30" customHeight="1" x14ac:dyDescent="0.25">
      <c r="A50" s="16">
        <f t="shared" si="1"/>
        <v>49</v>
      </c>
      <c r="B50" s="20" t="s">
        <v>163</v>
      </c>
      <c r="C50" s="51">
        <v>200</v>
      </c>
      <c r="D50" s="21">
        <v>26</v>
      </c>
      <c r="E50" s="51">
        <f t="shared" si="2"/>
        <v>226</v>
      </c>
    </row>
    <row r="51" spans="1:6" ht="45.75" customHeight="1" x14ac:dyDescent="0.25">
      <c r="A51" s="16">
        <f t="shared" si="1"/>
        <v>50</v>
      </c>
      <c r="B51" s="20" t="s">
        <v>256</v>
      </c>
      <c r="C51" s="51">
        <v>2686.33</v>
      </c>
      <c r="E51" s="51">
        <f>SUM(C51:D51)</f>
        <v>2686.33</v>
      </c>
    </row>
    <row r="52" spans="1:6" ht="30" customHeight="1" x14ac:dyDescent="0.25">
      <c r="A52" s="16">
        <f t="shared" si="1"/>
        <v>51</v>
      </c>
      <c r="B52" s="20" t="s">
        <v>276</v>
      </c>
      <c r="C52" s="51">
        <v>1650</v>
      </c>
      <c r="E52" s="51">
        <f>SUM(C52:D52)</f>
        <v>1650</v>
      </c>
    </row>
    <row r="53" spans="1:6" ht="30" customHeight="1" x14ac:dyDescent="0.25">
      <c r="A53" s="16">
        <f t="shared" si="1"/>
        <v>52</v>
      </c>
      <c r="B53" s="20" t="s">
        <v>277</v>
      </c>
      <c r="C53" s="88">
        <v>1611</v>
      </c>
      <c r="D53" s="82"/>
      <c r="E53" s="88">
        <f>SUM(C53:D53)</f>
        <v>1611</v>
      </c>
    </row>
    <row r="54" spans="1:6" ht="30" customHeight="1" x14ac:dyDescent="0.25">
      <c r="A54" s="16">
        <f t="shared" si="1"/>
        <v>53</v>
      </c>
      <c r="B54" s="20" t="s">
        <v>278</v>
      </c>
      <c r="C54" s="88">
        <v>2100</v>
      </c>
      <c r="D54" s="82"/>
      <c r="E54" s="88">
        <f>SUM(C54:D54)</f>
        <v>2100</v>
      </c>
    </row>
    <row r="55" spans="1:6" ht="30" customHeight="1" x14ac:dyDescent="0.25">
      <c r="C55" s="51"/>
      <c r="E55" s="51"/>
    </row>
    <row r="56" spans="1:6" ht="30" customHeight="1" x14ac:dyDescent="0.25">
      <c r="B56" s="53" t="s">
        <v>15</v>
      </c>
      <c r="C56" s="65">
        <f>SUM(C2:C55)</f>
        <v>108884.48000000001</v>
      </c>
      <c r="D56" s="21">
        <f>SUM(D2:D55)</f>
        <v>12559.02</v>
      </c>
      <c r="E56" s="51">
        <f>SUM(C56:D56)</f>
        <v>121443.50000000001</v>
      </c>
      <c r="F56" s="21"/>
    </row>
    <row r="58" spans="1:6" x14ac:dyDescent="0.25">
      <c r="B58" s="75" t="s">
        <v>255</v>
      </c>
    </row>
  </sheetData>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C21" sqref="C21"/>
    </sheetView>
  </sheetViews>
  <sheetFormatPr defaultRowHeight="15" x14ac:dyDescent="0.25"/>
  <cols>
    <col min="1" max="1" width="9.140625" style="5"/>
    <col min="2" max="2" width="42.140625" customWidth="1"/>
    <col min="3" max="3" width="21" style="1" customWidth="1"/>
    <col min="4" max="4" width="11.140625" style="1" customWidth="1"/>
    <col min="5" max="5" width="11" customWidth="1"/>
  </cols>
  <sheetData>
    <row r="1" spans="1:5" x14ac:dyDescent="0.25">
      <c r="B1" s="6" t="s">
        <v>40</v>
      </c>
      <c r="C1" s="4" t="s">
        <v>32</v>
      </c>
      <c r="D1" s="4" t="s">
        <v>3</v>
      </c>
      <c r="E1" s="60" t="s">
        <v>4</v>
      </c>
    </row>
    <row r="2" spans="1:5" x14ac:dyDescent="0.25">
      <c r="A2" s="5">
        <v>1</v>
      </c>
      <c r="B2" t="s">
        <v>39</v>
      </c>
      <c r="C2" s="1">
        <v>271.92</v>
      </c>
    </row>
    <row r="3" spans="1:5" ht="35.25" customHeight="1" x14ac:dyDescent="0.25">
      <c r="A3" s="5">
        <v>2</v>
      </c>
      <c r="B3" s="13" t="s">
        <v>173</v>
      </c>
      <c r="C3" s="1">
        <v>119.04</v>
      </c>
      <c r="D3" s="1">
        <v>15.48</v>
      </c>
      <c r="E3" s="1">
        <f t="shared" ref="E3:E12" si="0">SUM(C3:D3)</f>
        <v>134.52000000000001</v>
      </c>
    </row>
    <row r="4" spans="1:5" x14ac:dyDescent="0.25">
      <c r="A4" s="5">
        <f>SUM(A3+1)</f>
        <v>3</v>
      </c>
      <c r="B4" t="s">
        <v>172</v>
      </c>
      <c r="C4" s="1">
        <v>375.22</v>
      </c>
      <c r="D4" s="1">
        <v>48.78</v>
      </c>
      <c r="E4" s="1">
        <f t="shared" si="0"/>
        <v>424</v>
      </c>
    </row>
    <row r="5" spans="1:5" x14ac:dyDescent="0.25">
      <c r="A5" s="5">
        <f t="shared" ref="A5:A13" si="1">SUM(A4+1)</f>
        <v>4</v>
      </c>
      <c r="B5" t="s">
        <v>174</v>
      </c>
      <c r="C5" s="1">
        <v>100.87</v>
      </c>
      <c r="D5" s="1">
        <v>13.11</v>
      </c>
      <c r="E5" s="1">
        <f t="shared" si="0"/>
        <v>113.98</v>
      </c>
    </row>
    <row r="6" spans="1:5" x14ac:dyDescent="0.25">
      <c r="A6" s="5">
        <f t="shared" si="1"/>
        <v>5</v>
      </c>
      <c r="B6" t="s">
        <v>175</v>
      </c>
      <c r="C6" s="1">
        <v>327.66000000000003</v>
      </c>
      <c r="D6" s="1">
        <v>42.6</v>
      </c>
      <c r="E6" s="1">
        <f t="shared" si="0"/>
        <v>370.26000000000005</v>
      </c>
    </row>
    <row r="7" spans="1:5" ht="36" customHeight="1" x14ac:dyDescent="0.25">
      <c r="A7" s="5">
        <f t="shared" si="1"/>
        <v>6</v>
      </c>
      <c r="B7" s="13" t="s">
        <v>185</v>
      </c>
      <c r="C7" s="1">
        <v>347.45</v>
      </c>
      <c r="D7" s="1">
        <v>45.17</v>
      </c>
      <c r="E7" s="1">
        <f t="shared" si="0"/>
        <v>392.62</v>
      </c>
    </row>
    <row r="8" spans="1:5" x14ac:dyDescent="0.25">
      <c r="A8" s="5">
        <f t="shared" si="1"/>
        <v>7</v>
      </c>
      <c r="B8" s="13" t="s">
        <v>186</v>
      </c>
      <c r="C8" s="1">
        <v>447.42</v>
      </c>
      <c r="D8" s="1">
        <v>58.16</v>
      </c>
      <c r="E8" s="1">
        <f t="shared" si="0"/>
        <v>505.58000000000004</v>
      </c>
    </row>
    <row r="9" spans="1:5" ht="30" x14ac:dyDescent="0.25">
      <c r="A9" s="5">
        <f t="shared" si="1"/>
        <v>8</v>
      </c>
      <c r="B9" s="13" t="s">
        <v>212</v>
      </c>
      <c r="C9" s="1">
        <v>436.75</v>
      </c>
      <c r="D9" s="1">
        <v>56.78</v>
      </c>
      <c r="E9" s="1">
        <f t="shared" si="0"/>
        <v>493.53</v>
      </c>
    </row>
    <row r="10" spans="1:5" ht="30" x14ac:dyDescent="0.25">
      <c r="A10" s="5">
        <f t="shared" si="1"/>
        <v>9</v>
      </c>
      <c r="B10" s="13" t="s">
        <v>213</v>
      </c>
      <c r="C10" s="1">
        <v>631.52</v>
      </c>
      <c r="D10" s="1">
        <v>82.1</v>
      </c>
      <c r="E10" s="1">
        <f t="shared" si="0"/>
        <v>713.62</v>
      </c>
    </row>
    <row r="11" spans="1:5" x14ac:dyDescent="0.25">
      <c r="A11" s="5">
        <f t="shared" si="1"/>
        <v>10</v>
      </c>
      <c r="B11" s="13" t="s">
        <v>232</v>
      </c>
      <c r="C11" s="1">
        <v>313.89999999999998</v>
      </c>
      <c r="D11" s="1">
        <v>40.81</v>
      </c>
      <c r="E11" s="1">
        <f t="shared" si="0"/>
        <v>354.71</v>
      </c>
    </row>
    <row r="12" spans="1:5" x14ac:dyDescent="0.25">
      <c r="A12" s="5">
        <f t="shared" si="1"/>
        <v>11</v>
      </c>
      <c r="B12" s="13" t="s">
        <v>248</v>
      </c>
      <c r="C12" s="1">
        <v>681.25</v>
      </c>
      <c r="D12" s="1">
        <v>88.56</v>
      </c>
      <c r="E12" s="1">
        <f t="shared" si="0"/>
        <v>769.81</v>
      </c>
    </row>
    <row r="13" spans="1:5" ht="21.75" customHeight="1" x14ac:dyDescent="0.25">
      <c r="A13" s="5">
        <f t="shared" si="1"/>
        <v>12</v>
      </c>
      <c r="B13" t="s">
        <v>106</v>
      </c>
      <c r="C13" s="1">
        <v>1000</v>
      </c>
    </row>
    <row r="16" spans="1:5" ht="19.5" customHeight="1" x14ac:dyDescent="0.25">
      <c r="B16" t="s">
        <v>4</v>
      </c>
      <c r="C16" s="34">
        <f>SUM(C2:C13)</f>
        <v>5053</v>
      </c>
      <c r="D16" s="34">
        <f>SUM(D2:D15)</f>
        <v>491.54999999999995</v>
      </c>
      <c r="E16" s="34">
        <f>SUM(C16:D16)</f>
        <v>5544.55</v>
      </c>
    </row>
    <row r="17" spans="2:3" ht="19.5" customHeight="1" x14ac:dyDescent="0.25">
      <c r="C17" s="47"/>
    </row>
    <row r="19" spans="2:3" x14ac:dyDescent="0.25">
      <c r="B19" s="76" t="s">
        <v>247</v>
      </c>
    </row>
    <row r="21" spans="2:3" ht="60" x14ac:dyDescent="0.25">
      <c r="B21" s="13" t="s">
        <v>254</v>
      </c>
    </row>
  </sheetData>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110" zoomScaleNormal="110" workbookViewId="0">
      <selection activeCell="B10" sqref="B10"/>
    </sheetView>
  </sheetViews>
  <sheetFormatPr defaultRowHeight="15" x14ac:dyDescent="0.25"/>
  <cols>
    <col min="1" max="1" width="4.7109375" style="22" customWidth="1"/>
    <col min="2" max="2" width="47.85546875" style="22" customWidth="1"/>
    <col min="3" max="3" width="22.5703125" customWidth="1"/>
    <col min="4" max="4" width="21.5703125" hidden="1" customWidth="1"/>
  </cols>
  <sheetData>
    <row r="1" spans="1:4" ht="30.75" customHeight="1" x14ac:dyDescent="0.25">
      <c r="A1" s="25"/>
      <c r="B1" s="91" t="s">
        <v>67</v>
      </c>
      <c r="C1" s="85" t="s">
        <v>260</v>
      </c>
      <c r="D1" s="86" t="s">
        <v>58</v>
      </c>
    </row>
    <row r="2" spans="1:4" ht="15.75" x14ac:dyDescent="0.25">
      <c r="A2" s="27">
        <v>1</v>
      </c>
      <c r="B2" s="26" t="s">
        <v>68</v>
      </c>
      <c r="C2" s="61">
        <v>50843.270000000004</v>
      </c>
      <c r="D2" s="67" t="e">
        <f>SUM(#REF!-C2)</f>
        <v>#REF!</v>
      </c>
    </row>
    <row r="3" spans="1:4" ht="15.75" x14ac:dyDescent="0.25">
      <c r="A3" s="27">
        <v>2</v>
      </c>
      <c r="B3" s="26" t="s">
        <v>69</v>
      </c>
      <c r="C3" s="78">
        <v>981301.74999999977</v>
      </c>
      <c r="D3" s="68" t="e">
        <f>SUM(#REF!-C3)</f>
        <v>#REF!</v>
      </c>
    </row>
    <row r="4" spans="1:4" ht="15.75" x14ac:dyDescent="0.25">
      <c r="A4" s="27">
        <v>3</v>
      </c>
      <c r="B4" s="26" t="s">
        <v>31</v>
      </c>
      <c r="C4" s="61">
        <v>108884.48000000001</v>
      </c>
      <c r="D4" s="69" t="e">
        <f>SUM(#REF!-C4)</f>
        <v>#REF!</v>
      </c>
    </row>
    <row r="5" spans="1:4" ht="15.75" x14ac:dyDescent="0.25">
      <c r="A5" s="27">
        <v>4</v>
      </c>
      <c r="B5" s="26" t="s">
        <v>40</v>
      </c>
      <c r="C5" s="61">
        <v>5053</v>
      </c>
      <c r="D5" s="69" t="e">
        <f>SUM(#REF!-C5)</f>
        <v>#REF!</v>
      </c>
    </row>
    <row r="6" spans="1:4" ht="19.5" customHeight="1" thickBot="1" x14ac:dyDescent="0.3">
      <c r="A6" s="29">
        <v>5</v>
      </c>
      <c r="B6" s="28" t="s">
        <v>70</v>
      </c>
      <c r="C6" s="61">
        <v>0</v>
      </c>
      <c r="D6" s="70" t="e">
        <f>SUM(#REF!-C6)</f>
        <v>#REF!</v>
      </c>
    </row>
    <row r="7" spans="1:4" ht="16.5" thickBot="1" x14ac:dyDescent="0.3">
      <c r="A7" s="30"/>
      <c r="B7" s="31" t="s">
        <v>71</v>
      </c>
      <c r="C7" s="83">
        <f>SUM(C2:C6)</f>
        <v>1146082.4999999998</v>
      </c>
      <c r="D7" s="84" t="e">
        <f>SUM(#REF!-C7)</f>
        <v>#REF!</v>
      </c>
    </row>
    <row r="8" spans="1:4" x14ac:dyDescent="0.25">
      <c r="A8" s="32"/>
      <c r="B8" s="32"/>
      <c r="C8" s="1"/>
      <c r="D8" s="1"/>
    </row>
    <row r="9" spans="1:4" x14ac:dyDescent="0.25">
      <c r="A9" s="33"/>
      <c r="B9" s="90" t="s">
        <v>259</v>
      </c>
      <c r="C9" s="90"/>
      <c r="D9" s="90"/>
    </row>
    <row r="10" spans="1:4" x14ac:dyDescent="0.25">
      <c r="B10" s="80"/>
      <c r="C10" s="1"/>
      <c r="D10" s="1"/>
    </row>
    <row r="11" spans="1:4" x14ac:dyDescent="0.25">
      <c r="C11" s="1"/>
      <c r="D11" s="1"/>
    </row>
    <row r="12" spans="1:4" ht="15.75" x14ac:dyDescent="0.25">
      <c r="B12" s="66"/>
    </row>
    <row r="13" spans="1:4" x14ac:dyDescent="0.25">
      <c r="C13" s="71"/>
    </row>
    <row r="15" spans="1:4" x14ac:dyDescent="0.25">
      <c r="C15" s="77"/>
    </row>
  </sheetData>
  <printOptions gridLines="1"/>
  <pageMargins left="0.95" right="0.9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6" sqref="A6"/>
    </sheetView>
  </sheetViews>
  <sheetFormatPr defaultRowHeight="15" x14ac:dyDescent="0.25"/>
  <cols>
    <col min="1" max="1" width="16.5703125" customWidth="1"/>
    <col min="2" max="2" width="60.5703125" customWidth="1"/>
  </cols>
  <sheetData>
    <row r="1" spans="1:2" ht="31.5" customHeight="1" x14ac:dyDescent="0.25">
      <c r="B1" s="12" t="s">
        <v>70</v>
      </c>
    </row>
    <row r="2" spans="1:2" ht="85.5" customHeight="1" x14ac:dyDescent="0.25">
      <c r="A2" s="16">
        <v>1</v>
      </c>
      <c r="B2" s="13" t="s">
        <v>251</v>
      </c>
    </row>
    <row r="3" spans="1:2" ht="76.5" customHeight="1" x14ac:dyDescent="0.25">
      <c r="A3" s="16">
        <v>2</v>
      </c>
      <c r="B3" s="13" t="s">
        <v>252</v>
      </c>
    </row>
    <row r="4" spans="1:2" ht="83.25" customHeight="1" x14ac:dyDescent="0.25">
      <c r="A4" s="16">
        <v>3</v>
      </c>
      <c r="B4" s="13"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6" workbookViewId="0">
      <selection activeCell="C15" sqref="C15"/>
    </sheetView>
  </sheetViews>
  <sheetFormatPr defaultRowHeight="15" x14ac:dyDescent="0.25"/>
  <cols>
    <col min="1" max="1" width="37.28515625" customWidth="1"/>
    <col min="2" max="2" width="26" style="14" customWidth="1"/>
    <col min="3" max="3" width="20.7109375" style="5" customWidth="1"/>
    <col min="4" max="4" width="24.28515625" style="5" customWidth="1"/>
  </cols>
  <sheetData>
    <row r="1" spans="1:4" ht="15.75" thickBot="1" x14ac:dyDescent="0.3">
      <c r="A1" s="36"/>
    </row>
    <row r="2" spans="1:4" ht="15.75" thickBot="1" x14ac:dyDescent="0.3">
      <c r="A2" s="37" t="s">
        <v>72</v>
      </c>
      <c r="B2" s="41" t="s">
        <v>73</v>
      </c>
      <c r="C2" s="41" t="s">
        <v>74</v>
      </c>
      <c r="D2" s="41" t="s">
        <v>75</v>
      </c>
    </row>
    <row r="3" spans="1:4" ht="15.75" thickBot="1" x14ac:dyDescent="0.3">
      <c r="A3" s="38" t="s">
        <v>76</v>
      </c>
      <c r="B3" s="40" t="s">
        <v>77</v>
      </c>
      <c r="C3" s="40" t="s">
        <v>78</v>
      </c>
      <c r="D3" s="40" t="s">
        <v>77</v>
      </c>
    </row>
    <row r="4" spans="1:4" ht="15.75" thickBot="1" x14ac:dyDescent="0.3">
      <c r="A4" s="38" t="s">
        <v>79</v>
      </c>
      <c r="B4" s="40" t="s">
        <v>80</v>
      </c>
      <c r="C4" s="40" t="s">
        <v>78</v>
      </c>
      <c r="D4" s="40" t="s">
        <v>80</v>
      </c>
    </row>
    <row r="5" spans="1:4" ht="15.75" thickBot="1" x14ac:dyDescent="0.3">
      <c r="A5" s="38" t="s">
        <v>81</v>
      </c>
      <c r="B5" s="40" t="s">
        <v>82</v>
      </c>
      <c r="C5" s="40" t="s">
        <v>83</v>
      </c>
      <c r="D5" s="40" t="s">
        <v>84</v>
      </c>
    </row>
    <row r="6" spans="1:4" ht="30.75" thickBot="1" x14ac:dyDescent="0.3">
      <c r="A6" s="38" t="s">
        <v>85</v>
      </c>
      <c r="B6" s="42">
        <v>0</v>
      </c>
      <c r="C6" s="40" t="s">
        <v>86</v>
      </c>
      <c r="D6" s="40" t="s">
        <v>87</v>
      </c>
    </row>
    <row r="7" spans="1:4" x14ac:dyDescent="0.25">
      <c r="A7" s="92" t="s">
        <v>88</v>
      </c>
      <c r="B7" s="94">
        <v>0</v>
      </c>
      <c r="C7" s="43" t="s">
        <v>89</v>
      </c>
      <c r="D7" s="96" t="s">
        <v>91</v>
      </c>
    </row>
    <row r="8" spans="1:4" ht="30.75" thickBot="1" x14ac:dyDescent="0.3">
      <c r="A8" s="93"/>
      <c r="B8" s="95"/>
      <c r="C8" s="40" t="s">
        <v>90</v>
      </c>
      <c r="D8" s="97"/>
    </row>
    <row r="9" spans="1:4" ht="30" x14ac:dyDescent="0.25">
      <c r="A9" s="92" t="s">
        <v>69</v>
      </c>
      <c r="B9" s="96" t="s">
        <v>92</v>
      </c>
      <c r="C9" s="43" t="s">
        <v>93</v>
      </c>
      <c r="D9" s="96" t="s">
        <v>95</v>
      </c>
    </row>
    <row r="10" spans="1:4" ht="30.75" thickBot="1" x14ac:dyDescent="0.3">
      <c r="A10" s="93"/>
      <c r="B10" s="97"/>
      <c r="C10" s="40" t="s">
        <v>94</v>
      </c>
      <c r="D10" s="97"/>
    </row>
    <row r="11" spans="1:4" ht="15.75" thickBot="1" x14ac:dyDescent="0.3">
      <c r="A11" s="39" t="s">
        <v>96</v>
      </c>
      <c r="B11" s="40" t="s">
        <v>97</v>
      </c>
      <c r="C11" s="40" t="s">
        <v>98</v>
      </c>
      <c r="D11" s="44" t="s">
        <v>99</v>
      </c>
    </row>
    <row r="12" spans="1:4" x14ac:dyDescent="0.25">
      <c r="A12" s="46" t="s">
        <v>103</v>
      </c>
    </row>
    <row r="13" spans="1:4" x14ac:dyDescent="0.25">
      <c r="A13" s="46" t="s">
        <v>104</v>
      </c>
    </row>
    <row r="15" spans="1:4" x14ac:dyDescent="0.25">
      <c r="A15" s="36" t="s">
        <v>100</v>
      </c>
    </row>
    <row r="16" spans="1:4" x14ac:dyDescent="0.25">
      <c r="A16" s="36"/>
    </row>
    <row r="17" spans="1:1" x14ac:dyDescent="0.25">
      <c r="A17" s="45" t="s">
        <v>101</v>
      </c>
    </row>
    <row r="18" spans="1:1" x14ac:dyDescent="0.25">
      <c r="A18" s="45" t="s">
        <v>102</v>
      </c>
    </row>
    <row r="19" spans="1:1" x14ac:dyDescent="0.25">
      <c r="A19" s="36"/>
    </row>
  </sheetData>
  <mergeCells count="6">
    <mergeCell ref="A7:A8"/>
    <mergeCell ref="B7:B8"/>
    <mergeCell ref="D7:D8"/>
    <mergeCell ref="A9:A10"/>
    <mergeCell ref="B9:B10"/>
    <mergeCell ref="D9: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cols>
    <col min="1" max="1" width="63.85546875" customWidth="1"/>
  </cols>
  <sheetData>
    <row r="1" spans="1:1" ht="90" x14ac:dyDescent="0.25">
      <c r="A1" s="13"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Professional Services</vt:lpstr>
      <vt:lpstr>Travel Expenses</vt:lpstr>
      <vt:lpstr>Transp &amp; Comm</vt:lpstr>
      <vt:lpstr>Purchased Services</vt:lpstr>
      <vt:lpstr>Supplies</vt:lpstr>
      <vt:lpstr>Current Balance</vt:lpstr>
      <vt:lpstr>Prop Furn &amp; Equip</vt:lpstr>
      <vt:lpstr>OCIO</vt:lpstr>
      <vt:lpstr>Lease 83 Thorburn Rd</vt:lpstr>
      <vt:lpstr>'Current Balance'!Print_Area</vt:lpstr>
      <vt:lpstr>'Professional Services'!Print_Area</vt:lpstr>
      <vt:lpstr>'Purchased Services'!Print_Area</vt:lpstr>
      <vt:lpstr>Supplies!Print_Area</vt:lpstr>
      <vt:lpstr>'Professional Services'!Print_Titles</vt:lpstr>
      <vt:lpstr>'Purchased Services'!Print_Titles</vt:lpstr>
      <vt:lpstr>'Travel Expenses'!Print_Titles</vt:lpstr>
    </vt:vector>
  </TitlesOfParts>
  <Company>Government of Newfoundland Labrador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Connors, Virginia</dc:creator>
  <cp:lastModifiedBy>Woodworth-Lynas, Victoria</cp:lastModifiedBy>
  <cp:lastPrinted>2015-03-15T15:34:27Z</cp:lastPrinted>
  <dcterms:created xsi:type="dcterms:W3CDTF">2014-07-14T23:11:46Z</dcterms:created>
  <dcterms:modified xsi:type="dcterms:W3CDTF">2015-04-15T16:13:34Z</dcterms:modified>
</cp:coreProperties>
</file>