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28" windowWidth="15192" windowHeight="6696" activeTab="1"/>
  </bookViews>
  <sheets>
    <sheet name="Table 1 FTE PTR Various Years" sheetId="1" r:id="rId1"/>
    <sheet name="Table 2 FTE's by District" sheetId="2" r:id="rId2"/>
    <sheet name="Table 3 Economic Zone" sheetId="3" r:id="rId3"/>
    <sheet name="Zones" sheetId="4" r:id="rId4"/>
    <sheet name="Table 4 Change by Economic Zone" sheetId="5" r:id="rId5"/>
  </sheets>
  <definedNames>
    <definedName name="_xlnm.Print_Area" localSheetId="2">'Table 3 Economic Zone'!$A$1:$V$27</definedName>
    <definedName name="_xlnm.Print_Area" localSheetId="4">'Table 4 Change by Economic Zone'!$A$1:$W$13</definedName>
  </definedNames>
  <calcPr fullCalcOnLoad="1"/>
</workbook>
</file>

<file path=xl/sharedStrings.xml><?xml version="1.0" encoding="utf-8"?>
<sst xmlns="http://schemas.openxmlformats.org/spreadsheetml/2006/main" count="86" uniqueCount="73">
  <si>
    <t>Regional Economic Development  Zone</t>
  </si>
  <si>
    <t>Total</t>
  </si>
  <si>
    <t>Enrolment</t>
  </si>
  <si>
    <t xml:space="preserve"> Schools</t>
  </si>
  <si>
    <t>01 - Nanuk Development Corporation</t>
  </si>
  <si>
    <t>02 - Hyron Regional Economic Development Corporation</t>
  </si>
  <si>
    <t>03 - Central Labrador Economic Development Corporation Inc.</t>
  </si>
  <si>
    <t>04 - Southeastern Aurora Development Corporation</t>
  </si>
  <si>
    <t xml:space="preserve">05 - Labrador Straits Development Corporation </t>
  </si>
  <si>
    <t>06 - Nordic Economic Development Corporation</t>
  </si>
  <si>
    <t>07 - Red Ochre Regional Board Inc.</t>
  </si>
  <si>
    <t>08 - Humber Economic Development Board Inc.</t>
  </si>
  <si>
    <t>09 - Long Range Regional Economic Development Board</t>
  </si>
  <si>
    <t>12 - Exploits Valley Economic Development Corporation</t>
  </si>
  <si>
    <t>13 - Coast of Bays Corporation</t>
  </si>
  <si>
    <t>14 - Kittiwake Regional Economic Development Corporation</t>
  </si>
  <si>
    <t>15 - Discovery Regional Development Board</t>
  </si>
  <si>
    <t>16 - Schooner Regional Development Corporation</t>
  </si>
  <si>
    <t>17 - Baccalieu Board of Economic Development Corporation</t>
  </si>
  <si>
    <t>18 - Avalon Gateway Regional Economic Development Inc.</t>
  </si>
  <si>
    <t>19 - Capital Coast Development Alliance</t>
  </si>
  <si>
    <t>20 - Irish Loop Regional Economic Development Board</t>
  </si>
  <si>
    <t>11 - Emerald Zone Corporation</t>
  </si>
  <si>
    <t>10 - South Western Marine and Mountain Zone Corporation</t>
  </si>
  <si>
    <r>
      <t>2</t>
    </r>
    <r>
      <rPr>
        <sz val="8"/>
        <rFont val="Arial"/>
        <family val="2"/>
      </rPr>
      <t xml:space="preserve"> Teachers are full-time equivalents rounded to the nearest whole number.  Calculations are based on full-time equivalents rounded to the first decimal.</t>
    </r>
  </si>
  <si>
    <r>
      <t>1</t>
    </r>
    <r>
      <rPr>
        <sz val="8"/>
        <rFont val="Arial"/>
        <family val="2"/>
      </rPr>
      <t xml:space="preserve"> Students who previously attended senior high for at least three years.</t>
    </r>
  </si>
  <si>
    <t xml:space="preserve">       Year</t>
  </si>
  <si>
    <t xml:space="preserve">FTE </t>
  </si>
  <si>
    <t>Pupils</t>
  </si>
  <si>
    <t>Teachers</t>
  </si>
  <si>
    <t>a</t>
  </si>
  <si>
    <t>b</t>
  </si>
  <si>
    <t>a/b</t>
  </si>
  <si>
    <t>(1000/a)*b</t>
  </si>
  <si>
    <t>Percentage Change</t>
  </si>
  <si>
    <t>Teachers per</t>
  </si>
  <si>
    <t xml:space="preserve">      2005-06</t>
  </si>
  <si>
    <t>School District</t>
  </si>
  <si>
    <t>Conseil scolaire francophone provincial</t>
  </si>
  <si>
    <t>FTE</t>
  </si>
  <si>
    <t xml:space="preserve">Teachers per </t>
  </si>
  <si>
    <t>K</t>
  </si>
  <si>
    <t>Province</t>
  </si>
  <si>
    <t xml:space="preserve">      2006-07</t>
  </si>
  <si>
    <t xml:space="preserve">      2007-08</t>
  </si>
  <si>
    <t xml:space="preserve">      2008-09</t>
  </si>
  <si>
    <t xml:space="preserve">      2009-10</t>
  </si>
  <si>
    <t xml:space="preserve">      2010-11</t>
  </si>
  <si>
    <t>Schools</t>
  </si>
  <si>
    <r>
      <t>Table 4.</t>
    </r>
    <r>
      <rPr>
        <sz val="11"/>
        <rFont val="Times New Roman"/>
        <family val="1"/>
      </rPr>
      <t xml:space="preserve">  Percentage Change in the Number of Schools, Enrolment and Number of Teachers, by  </t>
    </r>
  </si>
  <si>
    <r>
      <t>4th</t>
    </r>
    <r>
      <rPr>
        <vertAlign val="superscript"/>
        <sz val="8"/>
        <rFont val="Times New Roman"/>
        <family val="1"/>
      </rPr>
      <t>1</t>
    </r>
  </si>
  <si>
    <r>
      <t>Teachers</t>
    </r>
    <r>
      <rPr>
        <vertAlign val="superscript"/>
        <sz val="8"/>
        <rFont val="Times New Roman"/>
        <family val="1"/>
      </rPr>
      <t>2</t>
    </r>
  </si>
  <si>
    <r>
      <t>PTR</t>
    </r>
    <r>
      <rPr>
        <vertAlign val="superscript"/>
        <sz val="8"/>
        <rFont val="Times New Roman"/>
        <family val="1"/>
      </rPr>
      <t>2</t>
    </r>
  </si>
  <si>
    <r>
      <t xml:space="preserve"> 1000 Pupils</t>
    </r>
    <r>
      <rPr>
        <vertAlign val="superscript"/>
        <sz val="8"/>
        <rFont val="Times New Roman"/>
        <family val="1"/>
      </rPr>
      <t>3</t>
    </r>
  </si>
  <si>
    <r>
      <t xml:space="preserve">Table 2. 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(FTE) Pupils,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(FTE) Teachers,   </t>
    </r>
    <r>
      <rPr>
        <b/>
        <sz val="11"/>
        <rFont val="Times New Roman"/>
        <family val="1"/>
      </rPr>
      <t xml:space="preserve">  </t>
    </r>
  </si>
  <si>
    <r>
      <t xml:space="preserve">Table 1. 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(FTE) Pupils,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(FTE) Teachers, </t>
    </r>
    <r>
      <rPr>
        <b/>
        <sz val="11"/>
        <rFont val="Times New Roman"/>
        <family val="1"/>
      </rPr>
      <t xml:space="preserve">  </t>
    </r>
  </si>
  <si>
    <r>
      <t>1000 Pupils</t>
    </r>
    <r>
      <rPr>
        <vertAlign val="superscript"/>
        <sz val="8"/>
        <rFont val="Times New Roman"/>
        <family val="1"/>
      </rPr>
      <t>3</t>
    </r>
  </si>
  <si>
    <r>
      <t>Table 3.</t>
    </r>
    <r>
      <rPr>
        <sz val="11"/>
        <rFont val="Times New Roman"/>
        <family val="1"/>
      </rPr>
      <t xml:space="preserve">  Number of Schools, Enrolment and Number of Teachers, by Regional Economic Development Zone, </t>
    </r>
  </si>
  <si>
    <t xml:space="preserve">      2011-12</t>
  </si>
  <si>
    <t xml:space="preserve">      2012-13</t>
  </si>
  <si>
    <t xml:space="preserve">      2013-14</t>
  </si>
  <si>
    <t>NLESD-Labrador</t>
  </si>
  <si>
    <t xml:space="preserve">NLESD-Western </t>
  </si>
  <si>
    <t>NLESD-Central</t>
  </si>
  <si>
    <t>NLESD-Eastern</t>
  </si>
  <si>
    <t xml:space="preserve">      2014-15</t>
  </si>
  <si>
    <t xml:space="preserve">      2015-16</t>
  </si>
  <si>
    <t xml:space="preserve">      2016-17</t>
  </si>
  <si>
    <t>2016-17</t>
  </si>
  <si>
    <t>Pupil-Teacher Ratios (PTRs) and Teachers per 1000 Pupils, 2005-06 to 2016-17</t>
  </si>
  <si>
    <t>Pupil-Teacher Ratios (PTRs) and Teachers per 1000 Pupils by School District, 2016-17</t>
  </si>
  <si>
    <t>Regional Economic Development Zone, 2015-16 to 2016-17</t>
  </si>
  <si>
    <t>2005-06 to 2016-17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</si>
</sst>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_);_(@_)"/>
    <numFmt numFmtId="184" formatCode="0.00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0"/>
      <name val="Univers"/>
      <family val="2"/>
    </font>
    <font>
      <sz val="9"/>
      <name val="Univers"/>
      <family val="2"/>
    </font>
    <font>
      <sz val="8"/>
      <name val="MS Sans Serif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" fontId="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distributed"/>
    </xf>
    <xf numFmtId="1" fontId="1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distributed" vertical="center"/>
    </xf>
    <xf numFmtId="1" fontId="1" fillId="0" borderId="0" xfId="0" applyNumberFormat="1" applyFont="1" applyFill="1" applyBorder="1" applyAlignment="1">
      <alignment horizontal="distributed"/>
    </xf>
    <xf numFmtId="3" fontId="1" fillId="0" borderId="0" xfId="0" applyNumberFormat="1" applyFont="1" applyFill="1" applyBorder="1" applyAlignment="1">
      <alignment horizontal="distributed"/>
    </xf>
    <xf numFmtId="1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distributed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 horizontal="distributed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78" fontId="11" fillId="0" borderId="0" xfId="0" applyNumberFormat="1" applyFont="1" applyAlignment="1">
      <alignment horizontal="distributed"/>
    </xf>
    <xf numFmtId="0" fontId="11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1" fillId="33" borderId="10" xfId="0" applyFont="1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178" fontId="11" fillId="33" borderId="10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Continuous"/>
    </xf>
    <xf numFmtId="0" fontId="11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Continuous" vertical="top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distributed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distributed"/>
    </xf>
    <xf numFmtId="3" fontId="11" fillId="0" borderId="0" xfId="0" applyNumberFormat="1" applyFont="1" applyFill="1" applyAlignment="1">
      <alignment horizontal="distributed"/>
    </xf>
    <xf numFmtId="0" fontId="11" fillId="33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3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78" fontId="11" fillId="0" borderId="0" xfId="0" applyNumberFormat="1" applyFont="1" applyAlignment="1">
      <alignment horizontal="distributed" vertical="center"/>
    </xf>
    <xf numFmtId="180" fontId="16" fillId="0" borderId="0" xfId="42" applyNumberFormat="1" applyFont="1" applyAlignment="1">
      <alignment/>
    </xf>
    <xf numFmtId="180" fontId="18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/>
    </xf>
    <xf numFmtId="180" fontId="20" fillId="0" borderId="0" xfId="42" applyNumberFormat="1" applyFont="1" applyAlignment="1">
      <alignment vertical="center"/>
    </xf>
    <xf numFmtId="180" fontId="20" fillId="0" borderId="0" xfId="42" applyNumberFormat="1" applyFont="1" applyAlignment="1">
      <alignment/>
    </xf>
    <xf numFmtId="180" fontId="19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8" fontId="11" fillId="0" borderId="0" xfId="0" applyNumberFormat="1" applyFont="1" applyFill="1" applyAlignment="1">
      <alignment horizontal="center"/>
    </xf>
    <xf numFmtId="1" fontId="1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 vertical="center"/>
    </xf>
    <xf numFmtId="3" fontId="11" fillId="0" borderId="0" xfId="42" applyNumberFormat="1" applyFont="1" applyFill="1" applyBorder="1" applyAlignment="1">
      <alignment horizontal="right" vertic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vertical="center"/>
    </xf>
    <xf numFmtId="177" fontId="11" fillId="33" borderId="0" xfId="0" applyNumberFormat="1" applyFont="1" applyFill="1" applyBorder="1" applyAlignment="1">
      <alignment horizontal="center" vertical="center"/>
    </xf>
    <xf numFmtId="177" fontId="11" fillId="33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distributed"/>
    </xf>
    <xf numFmtId="0" fontId="11" fillId="33" borderId="10" xfId="0" applyFont="1" applyFill="1" applyBorder="1" applyAlignment="1">
      <alignment vertical="distributed"/>
    </xf>
    <xf numFmtId="1" fontId="11" fillId="33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9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distributed"/>
    </xf>
    <xf numFmtId="3" fontId="0" fillId="34" borderId="0" xfId="0" applyNumberFormat="1" applyFill="1" applyBorder="1" applyAlignment="1">
      <alignment horizontal="distributed"/>
    </xf>
    <xf numFmtId="0" fontId="11" fillId="34" borderId="0" xfId="0" applyFont="1" applyFill="1" applyBorder="1" applyAlignment="1">
      <alignment vertical="distributed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3" fontId="11" fillId="34" borderId="0" xfId="0" applyNumberFormat="1" applyFont="1" applyFill="1" applyBorder="1" applyAlignment="1">
      <alignment horizontal="center"/>
    </xf>
    <xf numFmtId="178" fontId="11" fillId="34" borderId="0" xfId="0" applyNumberFormat="1" applyFont="1" applyFill="1" applyBorder="1" applyAlignment="1">
      <alignment horizontal="center"/>
    </xf>
    <xf numFmtId="178" fontId="3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" fontId="11" fillId="34" borderId="0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 horizontal="center"/>
    </xf>
    <xf numFmtId="178" fontId="1" fillId="34" borderId="0" xfId="0" applyNumberFormat="1" applyFont="1" applyFill="1" applyBorder="1" applyAlignment="1">
      <alignment horizontal="center"/>
    </xf>
    <xf numFmtId="178" fontId="0" fillId="34" borderId="0" xfId="0" applyNumberFormat="1" applyFill="1" applyBorder="1" applyAlignment="1">
      <alignment/>
    </xf>
    <xf numFmtId="178" fontId="2" fillId="34" borderId="0" xfId="0" applyNumberFormat="1" applyFont="1" applyFill="1" applyBorder="1" applyAlignment="1">
      <alignment horizontal="right"/>
    </xf>
    <xf numFmtId="178" fontId="2" fillId="34" borderId="0" xfId="0" applyNumberFormat="1" applyFont="1" applyFill="1" applyBorder="1" applyAlignment="1">
      <alignment/>
    </xf>
    <xf numFmtId="180" fontId="16" fillId="34" borderId="0" xfId="42" applyNumberFormat="1" applyFont="1" applyFill="1" applyBorder="1" applyAlignment="1">
      <alignment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showGridLines="0" zoomScale="130" zoomScaleNormal="130" zoomScalePageLayoutView="0" workbookViewId="0" topLeftCell="A25">
      <selection activeCell="H8" sqref="H1:AN16384"/>
    </sheetView>
  </sheetViews>
  <sheetFormatPr defaultColWidth="9.140625" defaultRowHeight="12.75"/>
  <cols>
    <col min="1" max="1" width="25.7109375" style="0" customWidth="1"/>
    <col min="2" max="4" width="14.28125" style="0" customWidth="1"/>
    <col min="5" max="5" width="13.8515625" style="0" customWidth="1"/>
  </cols>
  <sheetData>
    <row r="1" spans="1:40" ht="12.75" customHeight="1">
      <c r="A1" s="84" t="s">
        <v>55</v>
      </c>
      <c r="B1" s="85"/>
      <c r="C1" s="85"/>
      <c r="D1" s="85"/>
      <c r="E1" s="8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12.75" customHeight="1">
      <c r="A2" s="86" t="s">
        <v>69</v>
      </c>
      <c r="B2" s="86"/>
      <c r="C2" s="86"/>
      <c r="D2" s="86"/>
      <c r="E2" s="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ht="12.75" customHeight="1"/>
    <row r="4" spans="1:5" s="10" customFormat="1" ht="14.25" customHeight="1">
      <c r="A4" s="97" t="s">
        <v>26</v>
      </c>
      <c r="B4" s="48" t="s">
        <v>27</v>
      </c>
      <c r="C4" s="55" t="s">
        <v>27</v>
      </c>
      <c r="D4" s="99" t="s">
        <v>52</v>
      </c>
      <c r="E4" s="55" t="s">
        <v>35</v>
      </c>
    </row>
    <row r="5" spans="1:5" s="11" customFormat="1" ht="17.25" customHeight="1">
      <c r="A5" s="98"/>
      <c r="B5" s="56" t="s">
        <v>28</v>
      </c>
      <c r="C5" s="57" t="s">
        <v>29</v>
      </c>
      <c r="D5" s="100"/>
      <c r="E5" s="57" t="s">
        <v>56</v>
      </c>
    </row>
    <row r="6" spans="1:5" ht="4.5" customHeight="1">
      <c r="A6" s="39"/>
      <c r="B6" s="49"/>
      <c r="C6" s="59"/>
      <c r="D6" s="59"/>
      <c r="E6" s="59"/>
    </row>
    <row r="7" spans="1:5" ht="12.75">
      <c r="A7" s="64"/>
      <c r="B7" s="49" t="s">
        <v>30</v>
      </c>
      <c r="C7" s="58" t="s">
        <v>31</v>
      </c>
      <c r="D7" s="58" t="s">
        <v>32</v>
      </c>
      <c r="E7" s="58" t="s">
        <v>33</v>
      </c>
    </row>
    <row r="8" spans="1:5" ht="7.5" customHeight="1">
      <c r="A8" s="39"/>
      <c r="B8" s="49"/>
      <c r="C8" s="38"/>
      <c r="D8" s="38"/>
      <c r="E8" s="59"/>
    </row>
    <row r="9" spans="1:5" ht="4.5" customHeight="1">
      <c r="A9" s="39"/>
      <c r="B9" s="49"/>
      <c r="C9" s="59"/>
      <c r="D9" s="59"/>
      <c r="E9" s="40"/>
    </row>
    <row r="10" spans="1:5" ht="15" customHeight="1">
      <c r="A10" s="39" t="s">
        <v>36</v>
      </c>
      <c r="B10" s="60">
        <v>74314.5</v>
      </c>
      <c r="C10" s="61">
        <v>5485.28</v>
      </c>
      <c r="D10" s="40">
        <v>13.547986611440074</v>
      </c>
      <c r="E10" s="40">
        <v>73.81170565636585</v>
      </c>
    </row>
    <row r="11" spans="1:5" ht="4.5" customHeight="1">
      <c r="A11" s="39"/>
      <c r="B11" s="49"/>
      <c r="C11" s="59"/>
      <c r="D11" s="59"/>
      <c r="E11" s="40"/>
    </row>
    <row r="12" spans="1:5" ht="15" customHeight="1">
      <c r="A12" s="39" t="s">
        <v>43</v>
      </c>
      <c r="B12" s="60">
        <v>71933</v>
      </c>
      <c r="C12" s="61">
        <v>5443</v>
      </c>
      <c r="D12" s="40">
        <f>B12/C12</f>
        <v>13.215689876906119</v>
      </c>
      <c r="E12" s="40">
        <f>(1000/B12)*C12</f>
        <v>75.66763516049657</v>
      </c>
    </row>
    <row r="13" spans="1:5" ht="4.5" customHeight="1">
      <c r="A13" s="39"/>
      <c r="B13" s="49"/>
      <c r="C13" s="59"/>
      <c r="D13" s="59"/>
      <c r="E13" s="40"/>
    </row>
    <row r="14" spans="1:5" ht="15" customHeight="1">
      <c r="A14" s="39" t="s">
        <v>44</v>
      </c>
      <c r="B14" s="60">
        <v>69741</v>
      </c>
      <c r="C14" s="61">
        <v>5498</v>
      </c>
      <c r="D14" s="40">
        <f>B14/C14</f>
        <v>12.684794470716625</v>
      </c>
      <c r="E14" s="40">
        <f>(1000/B14)*C14</f>
        <v>78.8345449592062</v>
      </c>
    </row>
    <row r="15" spans="1:5" ht="4.5" customHeight="1">
      <c r="A15" s="39"/>
      <c r="B15" s="49"/>
      <c r="C15" s="59"/>
      <c r="D15" s="40"/>
      <c r="E15" s="40"/>
    </row>
    <row r="16" spans="1:5" ht="15" customHeight="1">
      <c r="A16" s="39" t="s">
        <v>45</v>
      </c>
      <c r="B16" s="60">
        <v>68260</v>
      </c>
      <c r="C16" s="61">
        <v>5572</v>
      </c>
      <c r="D16" s="40">
        <f>B16/C16</f>
        <v>12.2505384063173</v>
      </c>
      <c r="E16" s="40">
        <f>(1000/B16)*C16</f>
        <v>81.62906533841196</v>
      </c>
    </row>
    <row r="17" spans="1:5" ht="4.5" customHeight="1">
      <c r="A17" s="39"/>
      <c r="B17" s="49"/>
      <c r="C17" s="59"/>
      <c r="D17" s="59"/>
      <c r="E17" s="59"/>
    </row>
    <row r="18" spans="1:5" ht="15" customHeight="1">
      <c r="A18" s="39" t="s">
        <v>46</v>
      </c>
      <c r="B18" s="60">
        <v>67312</v>
      </c>
      <c r="C18" s="61">
        <v>5569</v>
      </c>
      <c r="D18" s="40">
        <f>B18/C18</f>
        <v>12.086909678577841</v>
      </c>
      <c r="E18" s="40">
        <f>(1000/B18)*C18</f>
        <v>82.73413358687901</v>
      </c>
    </row>
    <row r="19" spans="1:5" ht="4.5" customHeight="1">
      <c r="A19" s="39"/>
      <c r="B19" s="49"/>
      <c r="C19" s="59"/>
      <c r="D19" s="59"/>
      <c r="E19" s="59"/>
    </row>
    <row r="20" spans="1:5" ht="15" customHeight="1">
      <c r="A20" s="39" t="s">
        <v>47</v>
      </c>
      <c r="B20" s="60">
        <v>66388</v>
      </c>
      <c r="C20" s="61">
        <v>5544</v>
      </c>
      <c r="D20" s="40">
        <f>B20/C20</f>
        <v>11.974747474747474</v>
      </c>
      <c r="E20" s="40">
        <f>(1000/B20)*C20</f>
        <v>83.50906790383804</v>
      </c>
    </row>
    <row r="21" spans="1:5" ht="4.5" customHeight="1">
      <c r="A21" s="39"/>
      <c r="B21" s="49"/>
      <c r="C21" s="59"/>
      <c r="D21" s="59"/>
      <c r="E21" s="59"/>
    </row>
    <row r="22" spans="1:5" ht="15" customHeight="1">
      <c r="A22" s="39" t="s">
        <v>58</v>
      </c>
      <c r="B22" s="60">
        <v>65538</v>
      </c>
      <c r="C22" s="62">
        <v>5529</v>
      </c>
      <c r="D22" s="40">
        <f>B22/C22</f>
        <v>11.853499728703202</v>
      </c>
      <c r="E22" s="40">
        <f>(1000/B22)*C22</f>
        <v>84.36327016387439</v>
      </c>
    </row>
    <row r="23" spans="1:5" ht="4.5" customHeight="1">
      <c r="A23" s="39"/>
      <c r="B23" s="49"/>
      <c r="C23" s="62"/>
      <c r="D23" s="40"/>
      <c r="E23" s="40"/>
    </row>
    <row r="24" spans="1:5" ht="15" customHeight="1">
      <c r="A24" s="39" t="s">
        <v>59</v>
      </c>
      <c r="B24" s="60">
        <v>65165</v>
      </c>
      <c r="C24" s="62">
        <v>5515</v>
      </c>
      <c r="D24" s="40">
        <f>B24/C24</f>
        <v>11.815956482320942</v>
      </c>
      <c r="E24" s="40">
        <f>(1000/B24)*C24</f>
        <v>84.63132049413028</v>
      </c>
    </row>
    <row r="25" ht="4.5" customHeight="1"/>
    <row r="26" spans="1:5" ht="15" customHeight="1">
      <c r="A26" s="39" t="s">
        <v>60</v>
      </c>
      <c r="B26" s="60">
        <v>64914</v>
      </c>
      <c r="C26" s="62">
        <v>5357</v>
      </c>
      <c r="D26" s="40">
        <f>B26/C26</f>
        <v>12.117603136083629</v>
      </c>
      <c r="E26" s="40">
        <f>(1000/B26)*C26</f>
        <v>82.52457097082294</v>
      </c>
    </row>
    <row r="27" spans="1:5" ht="3" customHeight="1">
      <c r="A27" s="39"/>
      <c r="B27" s="60"/>
      <c r="C27" s="62"/>
      <c r="D27" s="40"/>
      <c r="E27" s="40"/>
    </row>
    <row r="28" spans="1:5" ht="15" customHeight="1">
      <c r="A28" s="39" t="s">
        <v>65</v>
      </c>
      <c r="B28" s="60">
        <v>64852</v>
      </c>
      <c r="C28" s="62">
        <v>5379</v>
      </c>
      <c r="D28" s="40">
        <f>B28/C28</f>
        <v>12.056516081055959</v>
      </c>
      <c r="E28" s="40">
        <f>(1000/B28)*C28</f>
        <v>82.94270030222661</v>
      </c>
    </row>
    <row r="29" spans="1:5" ht="4.5" customHeight="1">
      <c r="A29" s="90"/>
      <c r="B29" s="60"/>
      <c r="C29" s="62"/>
      <c r="D29" s="40"/>
      <c r="E29" s="40"/>
    </row>
    <row r="30" spans="1:5" ht="15" customHeight="1">
      <c r="A30" s="39" t="s">
        <v>66</v>
      </c>
      <c r="B30" s="60">
        <v>64413</v>
      </c>
      <c r="C30" s="62">
        <v>5314.37</v>
      </c>
      <c r="D30" s="40">
        <v>12.120533572182593</v>
      </c>
      <c r="E30" s="40">
        <v>82.50461863288467</v>
      </c>
    </row>
    <row r="31" spans="1:5" ht="2.25" customHeight="1">
      <c r="A31" s="39"/>
      <c r="B31" s="60"/>
      <c r="C31" s="62"/>
      <c r="D31" s="40"/>
      <c r="E31" s="40"/>
    </row>
    <row r="32" spans="1:5" ht="15" customHeight="1">
      <c r="A32" s="39" t="s">
        <v>67</v>
      </c>
      <c r="B32" s="60">
        <v>66323</v>
      </c>
      <c r="C32" s="62">
        <v>5222</v>
      </c>
      <c r="D32" s="40">
        <f>B32/C32</f>
        <v>12.700689391037917</v>
      </c>
      <c r="E32" s="40">
        <f>(1000/B32)*C32</f>
        <v>78.73588347933597</v>
      </c>
    </row>
    <row r="33" spans="1:5" ht="4.5" customHeight="1">
      <c r="A33" s="39"/>
      <c r="B33" s="49"/>
      <c r="C33" s="59"/>
      <c r="D33" s="59"/>
      <c r="E33" s="59"/>
    </row>
    <row r="34" spans="1:5" ht="4.5" customHeight="1">
      <c r="A34" s="39"/>
      <c r="B34" s="49"/>
      <c r="C34" s="59"/>
      <c r="D34" s="59"/>
      <c r="E34" s="59"/>
    </row>
    <row r="35" spans="1:5" s="7" customFormat="1" ht="15" customHeight="1">
      <c r="A35" s="65" t="s">
        <v>34</v>
      </c>
      <c r="B35" s="95">
        <f>+(B32-B10)/B10</f>
        <v>-0.10753621433233083</v>
      </c>
      <c r="C35" s="95">
        <f>+(C32-C10)/C10</f>
        <v>-0.04799754980602627</v>
      </c>
      <c r="D35" s="95">
        <f>+(D32-D10)/D10</f>
        <v>-0.0625404530357809</v>
      </c>
      <c r="E35" s="95">
        <f>+(E32-E10)/E10</f>
        <v>0.06671269521794934</v>
      </c>
    </row>
    <row r="36" spans="1:5" s="7" customFormat="1" ht="9.75" customHeight="1">
      <c r="A36" s="63" t="s">
        <v>72</v>
      </c>
      <c r="B36" s="96"/>
      <c r="C36" s="96"/>
      <c r="D36" s="96"/>
      <c r="E36" s="96"/>
    </row>
    <row r="37" spans="1:5" ht="12.75">
      <c r="A37" s="6"/>
      <c r="B37" s="6"/>
      <c r="C37" s="6"/>
      <c r="D37" s="6"/>
      <c r="E37" s="6"/>
    </row>
  </sheetData>
  <sheetProtection/>
  <mergeCells count="6">
    <mergeCell ref="E35:E36"/>
    <mergeCell ref="A4:A5"/>
    <mergeCell ref="D4:D5"/>
    <mergeCell ref="B35:B36"/>
    <mergeCell ref="C35:C36"/>
    <mergeCell ref="D35:D3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3"/>
  <sheetViews>
    <sheetView showGridLines="0" tabSelected="1" zoomScale="115" zoomScaleNormal="115" zoomScalePageLayoutView="0" workbookViewId="0" topLeftCell="A15">
      <selection activeCell="A24" sqref="A24:A25"/>
    </sheetView>
  </sheetViews>
  <sheetFormatPr defaultColWidth="9.140625" defaultRowHeight="12.75"/>
  <cols>
    <col min="1" max="1" width="26.7109375" style="0" customWidth="1"/>
    <col min="2" max="2" width="15.00390625" style="9" customWidth="1"/>
    <col min="3" max="3" width="13.421875" style="9" customWidth="1"/>
    <col min="4" max="4" width="14.00390625" style="9" customWidth="1"/>
    <col min="5" max="5" width="12.7109375" style="9" customWidth="1"/>
    <col min="6" max="6" width="13.8515625" style="33" customWidth="1"/>
    <col min="41" max="43" width="9.140625" style="82" customWidth="1"/>
  </cols>
  <sheetData>
    <row r="1" spans="1:6" ht="15" customHeight="1">
      <c r="A1" s="84" t="s">
        <v>54</v>
      </c>
      <c r="B1" s="85"/>
      <c r="C1" s="85"/>
      <c r="D1" s="85"/>
      <c r="E1" s="85"/>
      <c r="F1" s="28"/>
    </row>
    <row r="2" spans="1:43" s="29" customFormat="1" ht="15" customHeight="1">
      <c r="A2" s="86" t="s">
        <v>70</v>
      </c>
      <c r="B2" s="86"/>
      <c r="C2" s="86"/>
      <c r="D2" s="86"/>
      <c r="E2" s="86"/>
      <c r="F2" s="30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83"/>
      <c r="AP2" s="83"/>
      <c r="AQ2" s="83"/>
    </row>
    <row r="3" spans="2:40" ht="12.75" customHeight="1">
      <c r="B3"/>
      <c r="C3"/>
      <c r="D3"/>
      <c r="E3"/>
      <c r="F3" s="26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2.75" customHeight="1">
      <c r="A4" s="101" t="s">
        <v>37</v>
      </c>
      <c r="B4" s="48" t="s">
        <v>39</v>
      </c>
      <c r="C4" s="48" t="s">
        <v>39</v>
      </c>
      <c r="D4" s="99" t="s">
        <v>52</v>
      </c>
      <c r="E4" s="48" t="s">
        <v>40</v>
      </c>
      <c r="F4" s="27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40" ht="12.75" customHeight="1">
      <c r="A5" s="102"/>
      <c r="B5" s="41" t="s">
        <v>28</v>
      </c>
      <c r="C5" s="41" t="s">
        <v>29</v>
      </c>
      <c r="D5" s="100"/>
      <c r="E5" s="41" t="s">
        <v>53</v>
      </c>
      <c r="F5" s="49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</row>
    <row r="6" spans="1:40" ht="12.75">
      <c r="A6" s="38"/>
      <c r="B6" s="45"/>
      <c r="C6" s="45"/>
      <c r="D6" s="45"/>
      <c r="E6" s="45"/>
      <c r="F6" s="49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ht="15" customHeight="1">
      <c r="A7" s="38"/>
      <c r="B7" s="49" t="s">
        <v>30</v>
      </c>
      <c r="C7" s="49" t="s">
        <v>31</v>
      </c>
      <c r="D7" s="49" t="s">
        <v>32</v>
      </c>
      <c r="E7" s="49" t="s">
        <v>33</v>
      </c>
      <c r="F7" s="49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40" ht="12" customHeight="1">
      <c r="A8" s="38"/>
      <c r="B8" s="49"/>
      <c r="C8" s="49"/>
      <c r="D8" s="49"/>
      <c r="E8" s="49"/>
      <c r="F8" s="49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40" ht="15" customHeight="1">
      <c r="A9" s="38" t="s">
        <v>61</v>
      </c>
      <c r="B9" s="51">
        <v>3632</v>
      </c>
      <c r="C9" s="50">
        <v>300.75</v>
      </c>
      <c r="D9" s="87">
        <f>+B9/C9</f>
        <v>12.076475477971737</v>
      </c>
      <c r="E9" s="87">
        <f>+(1000/B9)*C9</f>
        <v>82.8056167400881</v>
      </c>
      <c r="F9" s="32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</row>
    <row r="10" spans="1:40" ht="15" customHeight="1">
      <c r="A10" s="38" t="s">
        <v>62</v>
      </c>
      <c r="B10" s="51">
        <v>11776</v>
      </c>
      <c r="C10" s="50">
        <v>968.25</v>
      </c>
      <c r="D10" s="87">
        <f>+B10/C10</f>
        <v>12.162148205525433</v>
      </c>
      <c r="E10" s="87">
        <f aca="true" t="shared" si="0" ref="E10:E15">+(1000/B10)*C10</f>
        <v>82.22231657608695</v>
      </c>
      <c r="F10" s="32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</row>
    <row r="11" spans="1:40" ht="15" customHeight="1">
      <c r="A11" s="38" t="s">
        <v>63</v>
      </c>
      <c r="B11" s="51">
        <v>15372</v>
      </c>
      <c r="C11" s="50">
        <v>1224.25</v>
      </c>
      <c r="D11" s="87">
        <f>+B11/C11</f>
        <v>12.55625893404125</v>
      </c>
      <c r="E11" s="87">
        <f t="shared" si="0"/>
        <v>79.64155607598231</v>
      </c>
      <c r="F11" s="32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</row>
    <row r="12" spans="1:40" ht="15" customHeight="1">
      <c r="A12" s="38" t="s">
        <v>64</v>
      </c>
      <c r="B12" s="51">
        <v>35183</v>
      </c>
      <c r="C12" s="50">
        <v>2688.45</v>
      </c>
      <c r="D12" s="87">
        <f>+B12/C12</f>
        <v>13.086722832859083</v>
      </c>
      <c r="E12" s="87">
        <f t="shared" si="0"/>
        <v>76.41332461700252</v>
      </c>
      <c r="F12" s="32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40" ht="15" customHeight="1">
      <c r="A13" s="38" t="s">
        <v>38</v>
      </c>
      <c r="B13" s="51">
        <v>360</v>
      </c>
      <c r="C13" s="50">
        <v>40</v>
      </c>
      <c r="D13" s="87">
        <f>+B13/C13</f>
        <v>9</v>
      </c>
      <c r="E13" s="87">
        <f t="shared" si="0"/>
        <v>111.11111111111111</v>
      </c>
      <c r="F13" s="32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</row>
    <row r="14" spans="1:6" ht="12.75">
      <c r="A14" s="38"/>
      <c r="B14" s="77"/>
      <c r="C14" s="75"/>
      <c r="D14" s="76"/>
      <c r="E14" s="76"/>
      <c r="F14" s="31"/>
    </row>
    <row r="15" spans="1:6" ht="15" customHeight="1">
      <c r="A15" s="52" t="s">
        <v>42</v>
      </c>
      <c r="B15" s="53">
        <f>SUM(B9:B14)</f>
        <v>66323</v>
      </c>
      <c r="C15" s="53">
        <f>SUM(C9:C14)</f>
        <v>5221.7</v>
      </c>
      <c r="D15" s="54">
        <f>+B15/C15</f>
        <v>12.701419078078022</v>
      </c>
      <c r="E15" s="54">
        <f t="shared" si="0"/>
        <v>78.73136016163322</v>
      </c>
      <c r="F15" s="20"/>
    </row>
    <row r="16" spans="7:40" ht="12.75"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ht="12.75">
      <c r="B17"/>
    </row>
    <row r="18" ht="12.75">
      <c r="B18"/>
    </row>
    <row r="19" spans="2:43" s="116" customFormat="1" ht="12.75">
      <c r="B19" s="117"/>
      <c r="C19" s="117"/>
      <c r="D19" s="117"/>
      <c r="E19" s="117"/>
      <c r="F19" s="117"/>
      <c r="AO19" s="112"/>
      <c r="AP19" s="112"/>
      <c r="AQ19" s="112"/>
    </row>
    <row r="20" spans="2:43" s="116" customFormat="1" ht="12.75">
      <c r="B20" s="118"/>
      <c r="C20" s="118"/>
      <c r="D20" s="117"/>
      <c r="E20" s="117"/>
      <c r="F20" s="117"/>
      <c r="AO20" s="112"/>
      <c r="AP20" s="112"/>
      <c r="AQ20" s="112"/>
    </row>
    <row r="21" spans="1:43" s="116" customFormat="1" ht="13.5">
      <c r="A21" s="113"/>
      <c r="B21" s="114"/>
      <c r="C21" s="114"/>
      <c r="D21" s="114"/>
      <c r="E21" s="114"/>
      <c r="F21" s="117"/>
      <c r="AO21" s="112"/>
      <c r="AP21" s="112"/>
      <c r="AQ21" s="112"/>
    </row>
    <row r="22" spans="1:43" s="116" customFormat="1" ht="13.5">
      <c r="A22" s="115"/>
      <c r="B22" s="115"/>
      <c r="C22" s="115"/>
      <c r="D22" s="115"/>
      <c r="E22" s="115"/>
      <c r="F22" s="117"/>
      <c r="AO22" s="112"/>
      <c r="AP22" s="112"/>
      <c r="AQ22" s="112"/>
    </row>
    <row r="23" spans="6:43" s="116" customFormat="1" ht="12.75">
      <c r="F23" s="117"/>
      <c r="AO23" s="112"/>
      <c r="AP23" s="112"/>
      <c r="AQ23" s="112"/>
    </row>
    <row r="24" spans="1:43" s="116" customFormat="1" ht="12.75">
      <c r="A24" s="119"/>
      <c r="B24" s="120"/>
      <c r="C24" s="120"/>
      <c r="D24" s="121"/>
      <c r="E24" s="120"/>
      <c r="F24" s="117"/>
      <c r="AO24" s="112"/>
      <c r="AP24" s="112"/>
      <c r="AQ24" s="112"/>
    </row>
    <row r="25" spans="1:43" s="116" customFormat="1" ht="12.75">
      <c r="A25" s="119"/>
      <c r="B25" s="120"/>
      <c r="C25" s="120"/>
      <c r="D25" s="121"/>
      <c r="E25" s="120"/>
      <c r="F25" s="117"/>
      <c r="AO25" s="112"/>
      <c r="AP25" s="112"/>
      <c r="AQ25" s="112"/>
    </row>
    <row r="26" spans="1:43" s="116" customFormat="1" ht="12.75">
      <c r="A26" s="122"/>
      <c r="B26" s="123"/>
      <c r="C26" s="123"/>
      <c r="D26" s="123"/>
      <c r="E26" s="123"/>
      <c r="F26" s="117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12"/>
      <c r="AP26" s="112"/>
      <c r="AQ26" s="112"/>
    </row>
    <row r="27" spans="1:43" s="116" customFormat="1" ht="12.75">
      <c r="A27" s="122"/>
      <c r="B27" s="120"/>
      <c r="C27" s="120"/>
      <c r="D27" s="120"/>
      <c r="E27" s="120"/>
      <c r="F27" s="117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12"/>
      <c r="AP27" s="112"/>
      <c r="AQ27" s="112"/>
    </row>
    <row r="28" spans="1:43" s="116" customFormat="1" ht="12.75">
      <c r="A28" s="122"/>
      <c r="B28" s="120"/>
      <c r="C28" s="120"/>
      <c r="D28" s="120"/>
      <c r="E28" s="120"/>
      <c r="F28" s="117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12"/>
      <c r="AP28" s="112"/>
      <c r="AQ28" s="112"/>
    </row>
    <row r="29" spans="1:43" s="116" customFormat="1" ht="12.75">
      <c r="A29" s="122"/>
      <c r="B29" s="125"/>
      <c r="C29" s="125"/>
      <c r="D29" s="126"/>
      <c r="E29" s="126"/>
      <c r="F29" s="117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12"/>
      <c r="AP29" s="112"/>
      <c r="AQ29" s="112"/>
    </row>
    <row r="30" spans="1:43" s="116" customFormat="1" ht="12.75">
      <c r="A30" s="122"/>
      <c r="B30" s="125"/>
      <c r="C30" s="125"/>
      <c r="D30" s="126"/>
      <c r="E30" s="126"/>
      <c r="F30" s="11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12"/>
      <c r="AP30" s="112"/>
      <c r="AQ30" s="112"/>
    </row>
    <row r="31" spans="1:43" s="116" customFormat="1" ht="12.75">
      <c r="A31" s="122"/>
      <c r="B31" s="125"/>
      <c r="C31" s="125"/>
      <c r="D31" s="126"/>
      <c r="E31" s="126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12"/>
      <c r="AP31" s="112"/>
      <c r="AQ31" s="112"/>
    </row>
    <row r="32" spans="1:43" s="116" customFormat="1" ht="12.75">
      <c r="A32" s="122"/>
      <c r="B32" s="125"/>
      <c r="C32" s="125"/>
      <c r="D32" s="126"/>
      <c r="E32" s="126"/>
      <c r="F32" s="128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12"/>
      <c r="AP32" s="112"/>
      <c r="AQ32" s="112"/>
    </row>
    <row r="33" spans="1:43" s="116" customFormat="1" ht="12.75">
      <c r="A33" s="122"/>
      <c r="B33" s="129"/>
      <c r="C33" s="129"/>
      <c r="D33" s="126"/>
      <c r="E33" s="126"/>
      <c r="F33" s="117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12"/>
      <c r="AP33" s="112"/>
      <c r="AQ33" s="112"/>
    </row>
    <row r="34" spans="1:43" s="116" customFormat="1" ht="12.75">
      <c r="A34" s="122"/>
      <c r="B34" s="129"/>
      <c r="C34" s="120"/>
      <c r="D34" s="120"/>
      <c r="E34" s="120"/>
      <c r="F34" s="117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12"/>
      <c r="AP34" s="112"/>
      <c r="AQ34" s="112"/>
    </row>
    <row r="35" spans="1:43" s="116" customFormat="1" ht="12.75">
      <c r="A35" s="122"/>
      <c r="B35" s="125"/>
      <c r="C35" s="126"/>
      <c r="D35" s="126"/>
      <c r="E35" s="126"/>
      <c r="F35" s="117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12"/>
      <c r="AP35" s="112"/>
      <c r="AQ35" s="112"/>
    </row>
    <row r="36" spans="2:43" s="116" customFormat="1" ht="12.75">
      <c r="B36" s="117"/>
      <c r="C36" s="117"/>
      <c r="D36" s="117"/>
      <c r="E36" s="117"/>
      <c r="F36" s="117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12"/>
      <c r="AP36" s="112"/>
      <c r="AQ36" s="112"/>
    </row>
    <row r="37" spans="1:43" s="116" customFormat="1" ht="12.75">
      <c r="A37" s="131"/>
      <c r="B37" s="131"/>
      <c r="C37" s="131"/>
      <c r="D37" s="132"/>
      <c r="E37" s="117"/>
      <c r="F37" s="117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12"/>
      <c r="AP37" s="112"/>
      <c r="AQ37" s="112"/>
    </row>
    <row r="38" spans="2:43" s="116" customFormat="1" ht="12.75">
      <c r="B38" s="117"/>
      <c r="C38" s="117"/>
      <c r="D38" s="117"/>
      <c r="E38" s="117"/>
      <c r="F38" s="117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12"/>
      <c r="AP38" s="112"/>
      <c r="AQ38" s="112"/>
    </row>
    <row r="39" spans="2:43" s="116" customFormat="1" ht="12.75">
      <c r="B39" s="117"/>
      <c r="C39" s="117"/>
      <c r="D39" s="117"/>
      <c r="E39" s="117"/>
      <c r="F39" s="117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12"/>
      <c r="AP39" s="112"/>
      <c r="AQ39" s="112"/>
    </row>
    <row r="40" spans="2:43" s="116" customFormat="1" ht="12.75">
      <c r="B40" s="117"/>
      <c r="C40" s="128"/>
      <c r="D40" s="133"/>
      <c r="E40" s="134"/>
      <c r="F40" s="13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12"/>
      <c r="AP40" s="112"/>
      <c r="AQ40" s="112"/>
    </row>
    <row r="41" spans="2:43" s="116" customFormat="1" ht="12.75">
      <c r="B41" s="117"/>
      <c r="D41" s="133"/>
      <c r="E41" s="134"/>
      <c r="F41" s="13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12"/>
      <c r="AP41" s="112"/>
      <c r="AQ41" s="112"/>
    </row>
    <row r="42" spans="2:43" s="116" customFormat="1" ht="12.75">
      <c r="B42" s="117"/>
      <c r="C42" s="117"/>
      <c r="D42" s="133"/>
      <c r="E42" s="134"/>
      <c r="F42" s="134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12"/>
      <c r="AP42" s="112"/>
      <c r="AQ42" s="112"/>
    </row>
    <row r="43" spans="2:43" s="116" customFormat="1" ht="12.75">
      <c r="B43" s="117"/>
      <c r="C43" s="117"/>
      <c r="D43" s="135"/>
      <c r="E43" s="134"/>
      <c r="F43" s="13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12"/>
      <c r="AP43" s="112"/>
      <c r="AQ43" s="112"/>
    </row>
    <row r="44" spans="2:43" s="116" customFormat="1" ht="12.75">
      <c r="B44" s="117"/>
      <c r="C44" s="117"/>
      <c r="E44" s="134"/>
      <c r="F44" s="13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12"/>
      <c r="AP44" s="112"/>
      <c r="AQ44" s="112"/>
    </row>
    <row r="45" spans="2:43" s="116" customFormat="1" ht="12.75">
      <c r="B45" s="117"/>
      <c r="E45" s="134"/>
      <c r="F45" s="13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12"/>
      <c r="AP45" s="112"/>
      <c r="AQ45" s="112"/>
    </row>
    <row r="46" spans="2:43" s="116" customFormat="1" ht="12.75">
      <c r="B46" s="117"/>
      <c r="C46" s="117"/>
      <c r="D46" s="117"/>
      <c r="E46" s="117"/>
      <c r="F46" s="117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12"/>
      <c r="AP46" s="112"/>
      <c r="AQ46" s="112"/>
    </row>
    <row r="47" spans="2:43" s="116" customFormat="1" ht="12.75">
      <c r="B47" s="117"/>
      <c r="C47" s="117"/>
      <c r="D47" s="117"/>
      <c r="E47" s="117"/>
      <c r="F47" s="117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12"/>
      <c r="AP47" s="112"/>
      <c r="AQ47" s="112"/>
    </row>
    <row r="48" spans="2:43" s="116" customFormat="1" ht="12.75">
      <c r="B48" s="117"/>
      <c r="C48" s="117"/>
      <c r="D48" s="117"/>
      <c r="E48" s="117"/>
      <c r="F48" s="117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12"/>
      <c r="AP48" s="112"/>
      <c r="AQ48" s="112"/>
    </row>
    <row r="49" spans="2:43" s="116" customFormat="1" ht="12.75">
      <c r="B49" s="117"/>
      <c r="C49" s="117"/>
      <c r="D49" s="117"/>
      <c r="E49" s="117"/>
      <c r="F49" s="117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12"/>
      <c r="AP49" s="112"/>
      <c r="AQ49" s="112"/>
    </row>
    <row r="50" spans="2:43" s="116" customFormat="1" ht="12.75">
      <c r="B50" s="117"/>
      <c r="C50" s="117"/>
      <c r="D50" s="117"/>
      <c r="E50" s="117"/>
      <c r="F50" s="117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12"/>
      <c r="AP50" s="112"/>
      <c r="AQ50" s="112"/>
    </row>
    <row r="51" spans="2:43" s="116" customFormat="1" ht="12.75">
      <c r="B51" s="117"/>
      <c r="C51" s="117"/>
      <c r="D51" s="117"/>
      <c r="E51" s="117"/>
      <c r="F51" s="117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12"/>
      <c r="AP51" s="112"/>
      <c r="AQ51" s="112"/>
    </row>
    <row r="52" spans="7:40" ht="12.75"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7:40" ht="12.75"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</row>
  </sheetData>
  <sheetProtection/>
  <mergeCells count="4">
    <mergeCell ref="A4:A5"/>
    <mergeCell ref="D4:D5"/>
    <mergeCell ref="A24:A25"/>
    <mergeCell ref="D24:D2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1"/>
  <sheetViews>
    <sheetView showGridLines="0" zoomScalePageLayoutView="0" workbookViewId="0" topLeftCell="A1">
      <selection activeCell="B7" sqref="B7:U7"/>
    </sheetView>
  </sheetViews>
  <sheetFormatPr defaultColWidth="9.140625" defaultRowHeight="12.75"/>
  <cols>
    <col min="1" max="1" width="7.57421875" style="1" customWidth="1"/>
    <col min="2" max="2" width="3.7109375" style="19" customWidth="1"/>
    <col min="3" max="3" width="5.28125" style="19" customWidth="1"/>
    <col min="4" max="4" width="4.140625" style="19" customWidth="1"/>
    <col min="5" max="6" width="3.7109375" style="19" customWidth="1"/>
    <col min="7" max="11" width="4.140625" style="19" customWidth="1"/>
    <col min="12" max="12" width="4.8515625" style="19" customWidth="1"/>
    <col min="13" max="13" width="4.140625" style="19" customWidth="1"/>
    <col min="14" max="14" width="3.8515625" style="19" customWidth="1"/>
    <col min="15" max="15" width="4.140625" style="19" customWidth="1"/>
    <col min="16" max="16" width="4.421875" style="19" customWidth="1"/>
    <col min="17" max="18" width="4.8515625" style="19" customWidth="1"/>
    <col min="19" max="19" width="3.8515625" style="19" customWidth="1"/>
    <col min="20" max="20" width="5.00390625" style="19" customWidth="1"/>
    <col min="21" max="21" width="3.421875" style="19" customWidth="1"/>
    <col min="22" max="22" width="7.140625" style="19" customWidth="1"/>
  </cols>
  <sheetData>
    <row r="1" spans="1:22" s="67" customFormat="1" ht="15" customHeight="1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53" s="67" customFormat="1" ht="15" customHeight="1">
      <c r="A2" s="69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AF2" s="1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s="67" customFormat="1" ht="8.25" customHeight="1">
      <c r="A3" s="106"/>
      <c r="B3" s="107"/>
      <c r="C3" s="10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AF3" s="1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3" s="12" customFormat="1" ht="12.75" customHeight="1">
      <c r="A4" s="35"/>
      <c r="B4" s="103" t="s">
        <v>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36"/>
      <c r="Y4" s="93"/>
      <c r="AF4" s="1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s="12" customFormat="1" ht="12.75" customHeight="1">
      <c r="A5" s="34"/>
      <c r="B5" s="88">
        <v>1</v>
      </c>
      <c r="C5" s="88">
        <v>2</v>
      </c>
      <c r="D5" s="88">
        <v>3</v>
      </c>
      <c r="E5" s="88">
        <v>4</v>
      </c>
      <c r="F5" s="88">
        <v>5</v>
      </c>
      <c r="G5" s="88">
        <v>6</v>
      </c>
      <c r="H5" s="88">
        <v>7</v>
      </c>
      <c r="I5" s="88">
        <v>8</v>
      </c>
      <c r="J5" s="88">
        <v>9</v>
      </c>
      <c r="K5" s="88">
        <v>10</v>
      </c>
      <c r="L5" s="88">
        <v>11</v>
      </c>
      <c r="M5" s="88">
        <v>12</v>
      </c>
      <c r="N5" s="88">
        <v>13</v>
      </c>
      <c r="O5" s="88">
        <v>14</v>
      </c>
      <c r="P5" s="88">
        <v>15</v>
      </c>
      <c r="Q5" s="88">
        <v>16</v>
      </c>
      <c r="R5" s="88">
        <v>17</v>
      </c>
      <c r="S5" s="88">
        <v>18</v>
      </c>
      <c r="T5" s="88">
        <v>19</v>
      </c>
      <c r="U5" s="88">
        <v>20</v>
      </c>
      <c r="V5" s="47" t="s">
        <v>1</v>
      </c>
      <c r="Y5" s="93"/>
      <c r="AF5" s="1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s="3" customFormat="1" ht="12.7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Y6" s="93"/>
      <c r="AF6" s="1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s="3" customFormat="1" ht="12.75">
      <c r="A7" s="66" t="s">
        <v>3</v>
      </c>
      <c r="B7" s="70">
        <v>5</v>
      </c>
      <c r="C7" s="70">
        <v>4</v>
      </c>
      <c r="D7" s="70">
        <v>6</v>
      </c>
      <c r="E7" s="70">
        <v>7</v>
      </c>
      <c r="F7" s="70">
        <v>2</v>
      </c>
      <c r="G7" s="70">
        <v>7</v>
      </c>
      <c r="H7" s="70">
        <v>7</v>
      </c>
      <c r="I7" s="70">
        <v>17</v>
      </c>
      <c r="J7" s="70">
        <v>19</v>
      </c>
      <c r="K7" s="70">
        <v>6</v>
      </c>
      <c r="L7" s="70">
        <v>12</v>
      </c>
      <c r="M7" s="70">
        <v>15</v>
      </c>
      <c r="N7" s="70">
        <v>8</v>
      </c>
      <c r="O7" s="70">
        <v>26</v>
      </c>
      <c r="P7" s="70">
        <v>16</v>
      </c>
      <c r="Q7" s="70">
        <v>13</v>
      </c>
      <c r="R7" s="70">
        <v>18</v>
      </c>
      <c r="S7" s="70">
        <v>4</v>
      </c>
      <c r="T7" s="70">
        <v>61</v>
      </c>
      <c r="U7" s="70">
        <v>5</v>
      </c>
      <c r="V7" s="70">
        <v>258</v>
      </c>
      <c r="W7" s="70"/>
      <c r="Y7" s="93"/>
      <c r="AF7" s="1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s="3" customFormat="1" ht="6" customHeight="1">
      <c r="A8" s="66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 s="89"/>
      <c r="Y8" s="94"/>
      <c r="AF8" s="1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s="3" customFormat="1" ht="12.75">
      <c r="A9" s="66" t="s">
        <v>2</v>
      </c>
      <c r="B9" s="91">
        <v>511</v>
      </c>
      <c r="C9" s="91">
        <v>1427</v>
      </c>
      <c r="D9" s="91">
        <v>1312</v>
      </c>
      <c r="E9" s="91">
        <v>288</v>
      </c>
      <c r="F9" s="91">
        <v>152</v>
      </c>
      <c r="G9" s="91">
        <v>911</v>
      </c>
      <c r="H9" s="91">
        <v>858</v>
      </c>
      <c r="I9" s="91">
        <v>5167</v>
      </c>
      <c r="J9" s="91">
        <v>2523</v>
      </c>
      <c r="K9" s="91">
        <v>927</v>
      </c>
      <c r="L9" s="91">
        <v>1513</v>
      </c>
      <c r="M9" s="91">
        <v>3383</v>
      </c>
      <c r="N9" s="91">
        <v>725</v>
      </c>
      <c r="O9" s="91">
        <v>5780</v>
      </c>
      <c r="P9" s="91">
        <v>3084</v>
      </c>
      <c r="Q9" s="91">
        <v>2492</v>
      </c>
      <c r="R9" s="91">
        <v>5412</v>
      </c>
      <c r="S9" s="91">
        <v>605</v>
      </c>
      <c r="T9" s="91">
        <v>28323</v>
      </c>
      <c r="U9" s="91">
        <v>930</v>
      </c>
      <c r="V9" s="91">
        <v>66323</v>
      </c>
      <c r="Y9" s="94"/>
      <c r="AF9" s="1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s="3" customFormat="1" ht="6" customHeight="1">
      <c r="A10" s="66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89"/>
      <c r="Y10" s="94"/>
      <c r="AF10" s="1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s="14" customFormat="1" ht="15" customHeight="1">
      <c r="A11" s="46" t="s">
        <v>41</v>
      </c>
      <c r="B11" s="70">
        <v>49</v>
      </c>
      <c r="C11" s="70">
        <v>118</v>
      </c>
      <c r="D11" s="70">
        <v>95</v>
      </c>
      <c r="E11" s="70">
        <v>13</v>
      </c>
      <c r="F11" s="70">
        <v>5</v>
      </c>
      <c r="G11" s="70">
        <v>62</v>
      </c>
      <c r="H11" s="70">
        <v>40</v>
      </c>
      <c r="I11" s="70">
        <v>370</v>
      </c>
      <c r="J11" s="70">
        <v>168</v>
      </c>
      <c r="K11" s="70">
        <v>56</v>
      </c>
      <c r="L11" s="70">
        <v>83</v>
      </c>
      <c r="M11" s="70">
        <v>217</v>
      </c>
      <c r="N11" s="70">
        <v>48</v>
      </c>
      <c r="O11" s="70">
        <v>374</v>
      </c>
      <c r="P11" s="70">
        <v>219</v>
      </c>
      <c r="Q11" s="70">
        <v>151</v>
      </c>
      <c r="R11" s="70">
        <v>326</v>
      </c>
      <c r="S11" s="70">
        <v>32</v>
      </c>
      <c r="T11" s="91">
        <v>2168</v>
      </c>
      <c r="U11" s="91">
        <v>63</v>
      </c>
      <c r="V11" s="92">
        <v>4657</v>
      </c>
      <c r="Y11" s="94"/>
      <c r="AF11" s="1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s="14" customFormat="1" ht="15" customHeight="1">
      <c r="A12" s="46">
        <v>1</v>
      </c>
      <c r="B12" s="70">
        <v>52</v>
      </c>
      <c r="C12" s="70">
        <v>122</v>
      </c>
      <c r="D12" s="70">
        <v>107</v>
      </c>
      <c r="E12" s="70">
        <v>26</v>
      </c>
      <c r="F12" s="70">
        <v>12</v>
      </c>
      <c r="G12" s="70">
        <v>55</v>
      </c>
      <c r="H12" s="70">
        <v>66</v>
      </c>
      <c r="I12" s="70">
        <v>357</v>
      </c>
      <c r="J12" s="70">
        <v>176</v>
      </c>
      <c r="K12" s="70">
        <v>61</v>
      </c>
      <c r="L12" s="70">
        <v>102</v>
      </c>
      <c r="M12" s="70">
        <v>257</v>
      </c>
      <c r="N12" s="70">
        <v>39</v>
      </c>
      <c r="O12" s="70">
        <v>388</v>
      </c>
      <c r="P12" s="70">
        <v>253</v>
      </c>
      <c r="Q12" s="70">
        <v>170</v>
      </c>
      <c r="R12" s="70">
        <v>373</v>
      </c>
      <c r="S12" s="70">
        <v>34</v>
      </c>
      <c r="T12" s="91">
        <v>2220</v>
      </c>
      <c r="U12" s="91">
        <v>62</v>
      </c>
      <c r="V12" s="92">
        <v>4932</v>
      </c>
      <c r="Y12" s="94"/>
      <c r="AF12" s="1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s="14" customFormat="1" ht="15" customHeight="1">
      <c r="A13" s="46">
        <v>2</v>
      </c>
      <c r="B13" s="70">
        <v>42</v>
      </c>
      <c r="C13" s="70">
        <v>122</v>
      </c>
      <c r="D13" s="70">
        <v>118</v>
      </c>
      <c r="E13" s="70">
        <v>17</v>
      </c>
      <c r="F13" s="70">
        <v>4</v>
      </c>
      <c r="G13" s="70">
        <v>61</v>
      </c>
      <c r="H13" s="70">
        <v>58</v>
      </c>
      <c r="I13" s="70">
        <v>370</v>
      </c>
      <c r="J13" s="70">
        <v>194</v>
      </c>
      <c r="K13" s="70">
        <v>76</v>
      </c>
      <c r="L13" s="70">
        <v>105</v>
      </c>
      <c r="M13" s="70">
        <v>250</v>
      </c>
      <c r="N13" s="70">
        <v>40</v>
      </c>
      <c r="O13" s="70">
        <v>420</v>
      </c>
      <c r="P13" s="70">
        <v>231</v>
      </c>
      <c r="Q13" s="70">
        <v>188</v>
      </c>
      <c r="R13" s="70">
        <v>399</v>
      </c>
      <c r="S13" s="70">
        <v>49</v>
      </c>
      <c r="T13" s="91">
        <v>2332</v>
      </c>
      <c r="U13" s="91">
        <v>73</v>
      </c>
      <c r="V13" s="92">
        <v>5149</v>
      </c>
      <c r="Y13" s="94"/>
      <c r="AF13" s="1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s="14" customFormat="1" ht="15" customHeight="1">
      <c r="A14" s="46">
        <v>3</v>
      </c>
      <c r="B14" s="70">
        <v>42</v>
      </c>
      <c r="C14" s="70">
        <v>102</v>
      </c>
      <c r="D14" s="70">
        <v>121</v>
      </c>
      <c r="E14" s="70">
        <v>24</v>
      </c>
      <c r="F14" s="70">
        <v>14</v>
      </c>
      <c r="G14" s="70">
        <v>65</v>
      </c>
      <c r="H14" s="70">
        <v>66</v>
      </c>
      <c r="I14" s="70">
        <v>420</v>
      </c>
      <c r="J14" s="70">
        <v>202</v>
      </c>
      <c r="K14" s="70">
        <v>62</v>
      </c>
      <c r="L14" s="70">
        <v>117</v>
      </c>
      <c r="M14" s="70">
        <v>259</v>
      </c>
      <c r="N14" s="70">
        <v>53</v>
      </c>
      <c r="O14" s="70">
        <v>458</v>
      </c>
      <c r="P14" s="70">
        <v>245</v>
      </c>
      <c r="Q14" s="70">
        <v>176</v>
      </c>
      <c r="R14" s="70">
        <v>433</v>
      </c>
      <c r="S14" s="70">
        <v>45</v>
      </c>
      <c r="T14" s="91">
        <v>2288</v>
      </c>
      <c r="U14" s="91">
        <v>65</v>
      </c>
      <c r="V14" s="92">
        <v>5257</v>
      </c>
      <c r="Y14" s="94"/>
      <c r="AF14" s="1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s="14" customFormat="1" ht="15" customHeight="1">
      <c r="A15" s="46">
        <v>4</v>
      </c>
      <c r="B15" s="70">
        <v>37</v>
      </c>
      <c r="C15" s="70">
        <v>101</v>
      </c>
      <c r="D15" s="70">
        <v>99</v>
      </c>
      <c r="E15" s="70">
        <v>25</v>
      </c>
      <c r="F15" s="70">
        <v>14</v>
      </c>
      <c r="G15" s="70">
        <v>77</v>
      </c>
      <c r="H15" s="70">
        <v>64</v>
      </c>
      <c r="I15" s="70">
        <v>349</v>
      </c>
      <c r="J15" s="70">
        <v>199</v>
      </c>
      <c r="K15" s="70">
        <v>55</v>
      </c>
      <c r="L15" s="70">
        <v>127</v>
      </c>
      <c r="M15" s="70">
        <v>241</v>
      </c>
      <c r="N15" s="70">
        <v>80</v>
      </c>
      <c r="O15" s="70">
        <v>426</v>
      </c>
      <c r="P15" s="70">
        <v>220</v>
      </c>
      <c r="Q15" s="70">
        <v>190</v>
      </c>
      <c r="R15" s="70">
        <v>417</v>
      </c>
      <c r="S15" s="70">
        <v>40</v>
      </c>
      <c r="T15" s="91">
        <v>2233</v>
      </c>
      <c r="U15" s="91">
        <v>98</v>
      </c>
      <c r="V15" s="92">
        <v>5092</v>
      </c>
      <c r="Y15" s="94"/>
      <c r="AF15" s="1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14" customFormat="1" ht="15" customHeight="1">
      <c r="A16" s="46">
        <v>5</v>
      </c>
      <c r="B16" s="70">
        <v>36</v>
      </c>
      <c r="C16" s="70">
        <v>104</v>
      </c>
      <c r="D16" s="70">
        <v>100</v>
      </c>
      <c r="E16" s="70">
        <v>23</v>
      </c>
      <c r="F16" s="70">
        <v>11</v>
      </c>
      <c r="G16" s="70">
        <v>77</v>
      </c>
      <c r="H16" s="70">
        <v>70</v>
      </c>
      <c r="I16" s="70">
        <v>359</v>
      </c>
      <c r="J16" s="70">
        <v>188</v>
      </c>
      <c r="K16" s="70">
        <v>60</v>
      </c>
      <c r="L16" s="70">
        <v>105</v>
      </c>
      <c r="M16" s="70">
        <v>231</v>
      </c>
      <c r="N16" s="70">
        <v>46</v>
      </c>
      <c r="O16" s="70">
        <v>438</v>
      </c>
      <c r="P16" s="70">
        <v>252</v>
      </c>
      <c r="Q16" s="70">
        <v>182</v>
      </c>
      <c r="R16" s="70">
        <v>419</v>
      </c>
      <c r="S16" s="70">
        <v>56</v>
      </c>
      <c r="T16" s="91">
        <v>2206</v>
      </c>
      <c r="U16" s="91">
        <v>68</v>
      </c>
      <c r="V16" s="92">
        <v>5031</v>
      </c>
      <c r="Y16" s="94"/>
      <c r="AF16" s="1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s="14" customFormat="1" ht="15" customHeight="1">
      <c r="A17" s="46">
        <v>6</v>
      </c>
      <c r="B17" s="70">
        <v>26</v>
      </c>
      <c r="C17" s="70">
        <v>105</v>
      </c>
      <c r="D17" s="70">
        <v>99</v>
      </c>
      <c r="E17" s="70">
        <v>26</v>
      </c>
      <c r="F17" s="70">
        <v>17</v>
      </c>
      <c r="G17" s="70">
        <v>65</v>
      </c>
      <c r="H17" s="70">
        <v>65</v>
      </c>
      <c r="I17" s="70">
        <v>374</v>
      </c>
      <c r="J17" s="70">
        <v>198</v>
      </c>
      <c r="K17" s="70">
        <v>65</v>
      </c>
      <c r="L17" s="70">
        <v>104</v>
      </c>
      <c r="M17" s="70">
        <v>271</v>
      </c>
      <c r="N17" s="70">
        <v>58</v>
      </c>
      <c r="O17" s="70">
        <v>427</v>
      </c>
      <c r="P17" s="70">
        <v>217</v>
      </c>
      <c r="Q17" s="70">
        <v>177</v>
      </c>
      <c r="R17" s="70">
        <v>408</v>
      </c>
      <c r="S17" s="70">
        <v>38</v>
      </c>
      <c r="T17" s="91">
        <v>2176</v>
      </c>
      <c r="U17" s="91">
        <v>72</v>
      </c>
      <c r="V17" s="92">
        <v>4988</v>
      </c>
      <c r="Y17" s="94"/>
      <c r="AF17" s="1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s="14" customFormat="1" ht="15" customHeight="1">
      <c r="A18" s="46">
        <v>7</v>
      </c>
      <c r="B18" s="70">
        <v>39</v>
      </c>
      <c r="C18" s="70">
        <v>104</v>
      </c>
      <c r="D18" s="70">
        <v>104</v>
      </c>
      <c r="E18" s="70">
        <v>19</v>
      </c>
      <c r="F18" s="70">
        <v>11</v>
      </c>
      <c r="G18" s="70">
        <v>75</v>
      </c>
      <c r="H18" s="70">
        <v>69</v>
      </c>
      <c r="I18" s="70">
        <v>396</v>
      </c>
      <c r="J18" s="70">
        <v>186</v>
      </c>
      <c r="K18" s="70">
        <v>84</v>
      </c>
      <c r="L18" s="70">
        <v>103</v>
      </c>
      <c r="M18" s="70">
        <v>273</v>
      </c>
      <c r="N18" s="70">
        <v>56</v>
      </c>
      <c r="O18" s="70">
        <v>435</v>
      </c>
      <c r="P18" s="70">
        <v>224</v>
      </c>
      <c r="Q18" s="70">
        <v>210</v>
      </c>
      <c r="R18" s="70">
        <v>434</v>
      </c>
      <c r="S18" s="70">
        <v>44</v>
      </c>
      <c r="T18" s="91">
        <v>2029</v>
      </c>
      <c r="U18" s="91">
        <v>82</v>
      </c>
      <c r="V18" s="92">
        <v>4977</v>
      </c>
      <c r="Y18" s="94"/>
      <c r="AF18" s="1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s="14" customFormat="1" ht="15" customHeight="1">
      <c r="A19" s="46">
        <v>8</v>
      </c>
      <c r="B19" s="70">
        <v>37</v>
      </c>
      <c r="C19" s="70">
        <v>108</v>
      </c>
      <c r="D19" s="70">
        <v>95</v>
      </c>
      <c r="E19" s="70">
        <v>12</v>
      </c>
      <c r="F19" s="70">
        <v>9</v>
      </c>
      <c r="G19" s="70">
        <v>63</v>
      </c>
      <c r="H19" s="70">
        <v>62</v>
      </c>
      <c r="I19" s="70">
        <v>412</v>
      </c>
      <c r="J19" s="70">
        <v>199</v>
      </c>
      <c r="K19" s="70">
        <v>79</v>
      </c>
      <c r="L19" s="70">
        <v>111</v>
      </c>
      <c r="M19" s="70">
        <v>250</v>
      </c>
      <c r="N19" s="70">
        <v>58</v>
      </c>
      <c r="O19" s="70">
        <v>480</v>
      </c>
      <c r="P19" s="70">
        <v>203</v>
      </c>
      <c r="Q19" s="70">
        <v>195</v>
      </c>
      <c r="R19" s="70">
        <v>413</v>
      </c>
      <c r="S19" s="70">
        <v>59</v>
      </c>
      <c r="T19" s="91">
        <v>2139</v>
      </c>
      <c r="U19" s="91">
        <v>73</v>
      </c>
      <c r="V19" s="92">
        <v>5057</v>
      </c>
      <c r="Y19" s="94"/>
      <c r="AF19" s="1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s="14" customFormat="1" ht="15" customHeight="1">
      <c r="A20" s="46">
        <v>9</v>
      </c>
      <c r="B20" s="70">
        <v>39</v>
      </c>
      <c r="C20" s="70">
        <v>106</v>
      </c>
      <c r="D20" s="70">
        <v>96</v>
      </c>
      <c r="E20" s="70">
        <v>24</v>
      </c>
      <c r="F20" s="70">
        <v>10</v>
      </c>
      <c r="G20" s="70">
        <v>68</v>
      </c>
      <c r="H20" s="70">
        <v>66</v>
      </c>
      <c r="I20" s="70">
        <v>461</v>
      </c>
      <c r="J20" s="70">
        <v>170</v>
      </c>
      <c r="K20" s="70">
        <v>93</v>
      </c>
      <c r="L20" s="70">
        <v>130</v>
      </c>
      <c r="M20" s="70">
        <v>270</v>
      </c>
      <c r="N20" s="70">
        <v>57</v>
      </c>
      <c r="O20" s="70">
        <v>451</v>
      </c>
      <c r="P20" s="70">
        <v>262</v>
      </c>
      <c r="Q20" s="70">
        <v>187</v>
      </c>
      <c r="R20" s="70">
        <v>434</v>
      </c>
      <c r="S20" s="70">
        <v>48</v>
      </c>
      <c r="T20" s="91">
        <v>2069</v>
      </c>
      <c r="U20" s="91">
        <v>64</v>
      </c>
      <c r="V20" s="92">
        <v>5105</v>
      </c>
      <c r="Y20" s="94"/>
      <c r="AF20" s="1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s="14" customFormat="1" ht="15" customHeight="1">
      <c r="A21" s="46">
        <v>10</v>
      </c>
      <c r="B21" s="70">
        <v>30</v>
      </c>
      <c r="C21" s="70">
        <v>104</v>
      </c>
      <c r="D21" s="70">
        <v>87</v>
      </c>
      <c r="E21" s="70">
        <v>18</v>
      </c>
      <c r="F21" s="70">
        <v>11</v>
      </c>
      <c r="G21" s="70">
        <v>75</v>
      </c>
      <c r="H21" s="70">
        <v>68</v>
      </c>
      <c r="I21" s="70">
        <v>420</v>
      </c>
      <c r="J21" s="70">
        <v>213</v>
      </c>
      <c r="K21" s="70">
        <v>76</v>
      </c>
      <c r="L21" s="70">
        <v>132</v>
      </c>
      <c r="M21" s="70">
        <v>276</v>
      </c>
      <c r="N21" s="70">
        <v>56</v>
      </c>
      <c r="O21" s="70">
        <v>474</v>
      </c>
      <c r="P21" s="70">
        <v>254</v>
      </c>
      <c r="Q21" s="70">
        <v>246</v>
      </c>
      <c r="R21" s="70">
        <v>428</v>
      </c>
      <c r="S21" s="70">
        <v>47</v>
      </c>
      <c r="T21" s="91">
        <v>2109</v>
      </c>
      <c r="U21" s="91">
        <v>64</v>
      </c>
      <c r="V21" s="92">
        <v>5188</v>
      </c>
      <c r="Y21" s="94"/>
      <c r="AF21" s="1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 s="14" customFormat="1" ht="15" customHeight="1">
      <c r="A22" s="46">
        <v>11</v>
      </c>
      <c r="B22" s="70">
        <v>40</v>
      </c>
      <c r="C22" s="70">
        <v>101</v>
      </c>
      <c r="D22" s="70">
        <v>91</v>
      </c>
      <c r="E22" s="70">
        <v>28</v>
      </c>
      <c r="F22" s="70">
        <v>18</v>
      </c>
      <c r="G22" s="70">
        <v>84</v>
      </c>
      <c r="H22" s="70">
        <v>84</v>
      </c>
      <c r="I22" s="70">
        <v>406</v>
      </c>
      <c r="J22" s="70">
        <v>212</v>
      </c>
      <c r="K22" s="70">
        <v>91</v>
      </c>
      <c r="L22" s="70">
        <v>158</v>
      </c>
      <c r="M22" s="70">
        <v>263</v>
      </c>
      <c r="N22" s="70">
        <v>74</v>
      </c>
      <c r="O22" s="70">
        <v>514</v>
      </c>
      <c r="P22" s="70">
        <v>242</v>
      </c>
      <c r="Q22" s="70">
        <v>199</v>
      </c>
      <c r="R22" s="70">
        <v>485</v>
      </c>
      <c r="S22" s="70">
        <v>65</v>
      </c>
      <c r="T22" s="91">
        <v>2084</v>
      </c>
      <c r="U22" s="91">
        <v>71</v>
      </c>
      <c r="V22" s="92">
        <v>5310</v>
      </c>
      <c r="Y22" s="93"/>
      <c r="AF22" s="1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 s="14" customFormat="1" ht="15" customHeight="1">
      <c r="A23" s="46">
        <v>12</v>
      </c>
      <c r="B23" s="70">
        <v>40</v>
      </c>
      <c r="C23" s="70">
        <v>113</v>
      </c>
      <c r="D23" s="70">
        <v>96</v>
      </c>
      <c r="E23" s="70">
        <v>31</v>
      </c>
      <c r="F23" s="70">
        <v>14</v>
      </c>
      <c r="G23" s="70">
        <v>80</v>
      </c>
      <c r="H23" s="70">
        <v>80</v>
      </c>
      <c r="I23" s="70">
        <v>411</v>
      </c>
      <c r="J23" s="70">
        <v>212</v>
      </c>
      <c r="K23" s="70">
        <v>64</v>
      </c>
      <c r="L23" s="70">
        <v>131</v>
      </c>
      <c r="M23" s="70">
        <v>289</v>
      </c>
      <c r="N23" s="70">
        <v>55</v>
      </c>
      <c r="O23" s="70">
        <v>482</v>
      </c>
      <c r="P23" s="70">
        <v>250</v>
      </c>
      <c r="Q23" s="70">
        <v>206</v>
      </c>
      <c r="R23" s="70">
        <v>420</v>
      </c>
      <c r="S23" s="70">
        <v>47</v>
      </c>
      <c r="T23" s="91">
        <v>2101</v>
      </c>
      <c r="U23" s="91">
        <v>73</v>
      </c>
      <c r="V23" s="92">
        <v>5195</v>
      </c>
      <c r="Y23" s="94"/>
      <c r="AF23" s="1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s="14" customFormat="1" ht="15" customHeight="1">
      <c r="A24" s="46" t="s">
        <v>50</v>
      </c>
      <c r="B24" s="70">
        <v>2</v>
      </c>
      <c r="C24" s="70">
        <v>17</v>
      </c>
      <c r="D24" s="70">
        <v>4</v>
      </c>
      <c r="E24" s="70">
        <v>2</v>
      </c>
      <c r="F24" s="70">
        <v>2</v>
      </c>
      <c r="G24" s="70">
        <v>4</v>
      </c>
      <c r="H24" s="70">
        <v>0</v>
      </c>
      <c r="I24" s="70">
        <v>62</v>
      </c>
      <c r="J24" s="70">
        <v>6</v>
      </c>
      <c r="K24" s="70">
        <v>5</v>
      </c>
      <c r="L24" s="70">
        <v>5</v>
      </c>
      <c r="M24" s="70">
        <v>36</v>
      </c>
      <c r="N24" s="70">
        <v>5</v>
      </c>
      <c r="O24" s="70">
        <v>13</v>
      </c>
      <c r="P24" s="70">
        <v>12</v>
      </c>
      <c r="Q24" s="70">
        <v>15</v>
      </c>
      <c r="R24" s="70">
        <v>23</v>
      </c>
      <c r="S24" s="70">
        <v>1</v>
      </c>
      <c r="T24" s="91">
        <v>169</v>
      </c>
      <c r="U24" s="91">
        <v>2</v>
      </c>
      <c r="V24" s="92">
        <v>385</v>
      </c>
      <c r="Y24" s="19"/>
      <c r="Z24" s="19"/>
      <c r="AF24" s="1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s="3" customFormat="1" ht="6" customHeight="1">
      <c r="A25" s="66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91"/>
      <c r="U25" s="91"/>
      <c r="V25" s="91"/>
      <c r="AF25" s="1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s="14" customFormat="1" ht="18" customHeight="1">
      <c r="A26" s="46" t="s">
        <v>51</v>
      </c>
      <c r="B26" s="70">
        <v>55</v>
      </c>
      <c r="C26" s="70">
        <v>103</v>
      </c>
      <c r="D26" s="70">
        <v>111</v>
      </c>
      <c r="E26" s="70">
        <v>35</v>
      </c>
      <c r="F26" s="70">
        <v>18</v>
      </c>
      <c r="G26" s="70">
        <v>83</v>
      </c>
      <c r="H26" s="70">
        <v>89</v>
      </c>
      <c r="I26" s="70">
        <v>408</v>
      </c>
      <c r="J26" s="70">
        <v>228</v>
      </c>
      <c r="K26" s="70">
        <v>82</v>
      </c>
      <c r="L26" s="70">
        <v>136</v>
      </c>
      <c r="M26" s="70">
        <v>271</v>
      </c>
      <c r="N26" s="70">
        <v>78</v>
      </c>
      <c r="O26" s="70">
        <v>480</v>
      </c>
      <c r="P26" s="70">
        <v>256</v>
      </c>
      <c r="Q26" s="70">
        <v>201</v>
      </c>
      <c r="R26" s="70">
        <v>403</v>
      </c>
      <c r="S26" s="70">
        <v>54</v>
      </c>
      <c r="T26" s="91">
        <v>2051</v>
      </c>
      <c r="U26" s="91">
        <v>80</v>
      </c>
      <c r="V26" s="91">
        <f>SUM(B26:U26)</f>
        <v>5222</v>
      </c>
      <c r="W26" s="13"/>
      <c r="AF26" s="1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s="3" customFormat="1" ht="12.7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AF27" s="1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22" ht="12.75">
      <c r="A28" s="2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31" spans="2:22" ht="12.75">
      <c r="B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</sheetData>
  <sheetProtection/>
  <mergeCells count="3">
    <mergeCell ref="B4:U4"/>
    <mergeCell ref="A1:V1"/>
    <mergeCell ref="A3:C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6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51.8515625" style="0" bestFit="1" customWidth="1"/>
  </cols>
  <sheetData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23</v>
      </c>
    </row>
    <row r="13" ht="12.75">
      <c r="A13" t="s">
        <v>22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5" spans="1:9" ht="12.75">
      <c r="A25" s="108" t="s">
        <v>25</v>
      </c>
      <c r="B25" s="109"/>
      <c r="C25" s="109"/>
      <c r="D25" s="109"/>
      <c r="E25" s="109"/>
      <c r="F25" s="109"/>
      <c r="G25" s="109"/>
      <c r="H25" s="109"/>
      <c r="I25" s="109"/>
    </row>
    <row r="26" spans="1:9" ht="12.75">
      <c r="A26" s="108" t="s">
        <v>24</v>
      </c>
      <c r="B26" s="109"/>
      <c r="C26" s="109"/>
      <c r="D26" s="109"/>
      <c r="E26" s="109"/>
      <c r="F26" s="109"/>
      <c r="G26" s="109"/>
      <c r="H26" s="109"/>
      <c r="I26" s="109"/>
    </row>
  </sheetData>
  <sheetProtection/>
  <mergeCells count="2">
    <mergeCell ref="A25:I25"/>
    <mergeCell ref="A26:I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PageLayoutView="0" workbookViewId="0" topLeftCell="A2">
      <selection activeCell="X11" sqref="X11"/>
    </sheetView>
  </sheetViews>
  <sheetFormatPr defaultColWidth="9.140625" defaultRowHeight="12.75"/>
  <cols>
    <col min="1" max="1" width="7.8515625" style="0" customWidth="1"/>
    <col min="2" max="4" width="3.8515625" style="1" customWidth="1"/>
    <col min="5" max="6" width="4.57421875" style="1" customWidth="1"/>
    <col min="7" max="7" width="5.140625" style="1" customWidth="1"/>
    <col min="8" max="8" width="4.57421875" style="1" customWidth="1"/>
    <col min="9" max="13" width="3.8515625" style="1" customWidth="1"/>
    <col min="14" max="14" width="5.28125" style="1" customWidth="1"/>
    <col min="15" max="17" width="3.8515625" style="1" customWidth="1"/>
    <col min="18" max="19" width="4.57421875" style="1" customWidth="1"/>
    <col min="20" max="21" width="3.8515625" style="1" customWidth="1"/>
    <col min="22" max="22" width="4.7109375" style="1" customWidth="1"/>
  </cols>
  <sheetData>
    <row r="1" spans="1:22" ht="15" customHeight="1">
      <c r="A1" s="105" t="s">
        <v>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10"/>
      <c r="V1" s="15"/>
    </row>
    <row r="2" spans="1:22" ht="15" customHeight="1">
      <c r="A2" s="111" t="s">
        <v>71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0"/>
      <c r="V2" s="15"/>
    </row>
    <row r="3" spans="2:22" ht="12.7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12" customFormat="1" ht="12.75" customHeight="1">
      <c r="A4" s="35"/>
      <c r="B4" s="103" t="s">
        <v>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36"/>
    </row>
    <row r="5" spans="1:22" s="12" customFormat="1" ht="12.75" customHeight="1">
      <c r="A5" s="34"/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  <c r="S5" s="37">
        <v>18</v>
      </c>
      <c r="T5" s="37">
        <v>19</v>
      </c>
      <c r="U5" s="37">
        <v>20</v>
      </c>
      <c r="V5" s="37" t="s">
        <v>1</v>
      </c>
    </row>
    <row r="6" spans="1:22" ht="6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7" customFormat="1" ht="15" customHeight="1">
      <c r="A7" s="71" t="s">
        <v>48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-12.5</v>
      </c>
      <c r="H7" s="72">
        <v>0</v>
      </c>
      <c r="I7" s="72">
        <v>0</v>
      </c>
      <c r="J7" s="72">
        <v>0</v>
      </c>
      <c r="K7" s="72">
        <v>0</v>
      </c>
      <c r="L7" s="72">
        <v>-7.6923076923076925</v>
      </c>
      <c r="M7" s="72">
        <v>0</v>
      </c>
      <c r="N7" s="72">
        <v>0</v>
      </c>
      <c r="O7" s="72">
        <v>-3.7037037037037033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-1.1494252873563218</v>
      </c>
    </row>
    <row r="8" spans="1:22" ht="8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s="7" customFormat="1" ht="15" customHeight="1">
      <c r="A9" s="71" t="s">
        <v>2</v>
      </c>
      <c r="B9" s="72">
        <v>0</v>
      </c>
      <c r="C9" s="72">
        <v>-0.13995801259622112</v>
      </c>
      <c r="D9" s="72">
        <v>-1.2048192771084338</v>
      </c>
      <c r="E9" s="72">
        <v>-1.36986301369863</v>
      </c>
      <c r="F9" s="72">
        <v>-8.982035928143713</v>
      </c>
      <c r="G9" s="72">
        <v>-0.3282275711159737</v>
      </c>
      <c r="H9" s="72">
        <v>-3.269447576099211</v>
      </c>
      <c r="I9" s="72">
        <v>-0.7109915449654112</v>
      </c>
      <c r="J9" s="72">
        <v>-2.6244693168660747</v>
      </c>
      <c r="K9" s="72">
        <v>-3.4375000000000004</v>
      </c>
      <c r="L9" s="72">
        <v>-2.825947334617855</v>
      </c>
      <c r="M9" s="72">
        <v>-0.5292561011467215</v>
      </c>
      <c r="N9" s="72">
        <v>-5.352480417754569</v>
      </c>
      <c r="O9" s="72">
        <v>-0.41350792556857335</v>
      </c>
      <c r="P9" s="72">
        <v>-1.8147086914995225</v>
      </c>
      <c r="Q9" s="72">
        <v>-3.560371517027864</v>
      </c>
      <c r="R9" s="72">
        <v>-1.8142235123367199</v>
      </c>
      <c r="S9" s="72">
        <v>-1.4657980456026058</v>
      </c>
      <c r="T9" s="72">
        <v>0.48605690768466614</v>
      </c>
      <c r="U9" s="72">
        <v>-2.3109243697478994</v>
      </c>
      <c r="V9" s="72">
        <v>-0.7140718562874251</v>
      </c>
    </row>
    <row r="10" spans="1:22" s="7" customFormat="1" ht="12.7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s="7" customFormat="1" ht="15" customHeight="1">
      <c r="A11" s="71" t="s">
        <v>29</v>
      </c>
      <c r="B11" s="72">
        <v>-14.0625</v>
      </c>
      <c r="C11" s="72">
        <v>3.258145363408521</v>
      </c>
      <c r="D11" s="72">
        <v>-5.531914893617021</v>
      </c>
      <c r="E11" s="72">
        <v>-8.49673202614379</v>
      </c>
      <c r="F11" s="72">
        <v>-7.6923076923076925</v>
      </c>
      <c r="G11" s="72">
        <v>-6.741573033707865</v>
      </c>
      <c r="H11" s="72">
        <v>-7.772020725388601</v>
      </c>
      <c r="I11" s="72">
        <v>-2.857142857142857</v>
      </c>
      <c r="J11" s="72">
        <v>-3.389830508474576</v>
      </c>
      <c r="K11" s="72">
        <v>-3.812316715542522</v>
      </c>
      <c r="L11" s="72">
        <v>-3.374777975133215</v>
      </c>
      <c r="M11" s="72">
        <v>-3.335116818262893</v>
      </c>
      <c r="N11" s="72">
        <v>0.3215434083601286</v>
      </c>
      <c r="O11" s="72">
        <v>-2.240325865580448</v>
      </c>
      <c r="P11" s="72">
        <v>-0.8328491187294121</v>
      </c>
      <c r="Q11" s="72">
        <v>-6.18436406067678</v>
      </c>
      <c r="R11" s="72">
        <v>1.6009076011597185</v>
      </c>
      <c r="S11" s="72">
        <v>-4.845814977973569</v>
      </c>
      <c r="T11" s="72">
        <v>-0.11785216857730385</v>
      </c>
      <c r="U11" s="72">
        <v>0.2506265664160437</v>
      </c>
      <c r="V11" s="72">
        <v>-1.7427398384080122</v>
      </c>
    </row>
    <row r="12" spans="1:22" ht="8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" customFormat="1" ht="11.2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20" spans="1:21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  <c r="T20" s="23"/>
      <c r="U20" s="22"/>
    </row>
    <row r="21" spans="1:21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91"/>
      <c r="T21" s="91"/>
      <c r="U21" s="91"/>
    </row>
    <row r="26" ht="12.75">
      <c r="C26" s="18"/>
    </row>
    <row r="29" spans="3:23" ht="12.7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1"/>
    </row>
    <row r="31" ht="12.75">
      <c r="W31" s="8"/>
    </row>
    <row r="33" spans="3:23" ht="12.7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3:23" ht="12.7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ht="12.75">
      <c r="W35" s="1"/>
    </row>
  </sheetData>
  <sheetProtection/>
  <mergeCells count="3">
    <mergeCell ref="B4:U4"/>
    <mergeCell ref="A1:U1"/>
    <mergeCell ref="A2:U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Converse, Cecilia</cp:lastModifiedBy>
  <cp:lastPrinted>2012-03-21T12:11:59Z</cp:lastPrinted>
  <dcterms:created xsi:type="dcterms:W3CDTF">2006-01-12T16:56:39Z</dcterms:created>
  <dcterms:modified xsi:type="dcterms:W3CDTF">2017-05-12T14:45:08Z</dcterms:modified>
  <cp:category/>
  <cp:version/>
  <cp:contentType/>
  <cp:contentStatus/>
</cp:coreProperties>
</file>