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330" windowWidth="11670" windowHeight="8700" activeTab="0"/>
  </bookViews>
  <sheets>
    <sheet name="Schools" sheetId="1" r:id="rId1"/>
    <sheet name="Urban Rural" sheetId="2" r:id="rId2"/>
    <sheet name="Schools by School Size" sheetId="3" r:id="rId3"/>
    <sheet name="Average Class Size K-9" sheetId="4" r:id="rId4"/>
    <sheet name="footnotes" sheetId="5" r:id="rId5"/>
  </sheets>
  <definedNames>
    <definedName name="_xlnm.Print_Area" localSheetId="3">'Average Class Size K-9'!#REF!</definedName>
  </definedNames>
  <calcPr fullCalcOnLoad="1"/>
</workbook>
</file>

<file path=xl/sharedStrings.xml><?xml version="1.0" encoding="utf-8"?>
<sst xmlns="http://schemas.openxmlformats.org/spreadsheetml/2006/main" count="228" uniqueCount="56">
  <si>
    <t>School District</t>
  </si>
  <si>
    <t>Western</t>
  </si>
  <si>
    <t>Nova Central</t>
  </si>
  <si>
    <t>Eastern</t>
  </si>
  <si>
    <t>Total</t>
  </si>
  <si>
    <r>
      <t>1</t>
    </r>
    <r>
      <rPr>
        <sz val="8"/>
        <rFont val="Arial"/>
        <family val="0"/>
      </rPr>
      <t xml:space="preserve"> In December 2003 the school in Natuashish became an independent First Nation school.  Figures for the Labrador district exclude information for this school. </t>
    </r>
  </si>
  <si>
    <r>
      <t>2</t>
    </r>
    <r>
      <rPr>
        <sz val="8"/>
        <rFont val="Arial"/>
        <family val="0"/>
      </rPr>
      <t xml:space="preserve"> Urban includes cities, towns and metropolitan areas with a population of 5,000 or more.  Rural includes all others.</t>
    </r>
  </si>
  <si>
    <t>Schools</t>
  </si>
  <si>
    <t>% Schools</t>
  </si>
  <si>
    <t xml:space="preserve">Enrolment </t>
  </si>
  <si>
    <t>Enrolment</t>
  </si>
  <si>
    <t>Urban</t>
  </si>
  <si>
    <t>Rural</t>
  </si>
  <si>
    <t xml:space="preserve">Total </t>
  </si>
  <si>
    <t>Schools by School Size</t>
  </si>
  <si>
    <t>&lt;50</t>
  </si>
  <si>
    <t>50-99</t>
  </si>
  <si>
    <t>100-199</t>
  </si>
  <si>
    <t>200-299</t>
  </si>
  <si>
    <t>300-399</t>
  </si>
  <si>
    <t>400 or More</t>
  </si>
  <si>
    <t>No.</t>
  </si>
  <si>
    <t>%</t>
  </si>
  <si>
    <t>Size</t>
  </si>
  <si>
    <t>K-3</t>
  </si>
  <si>
    <t>K-9</t>
  </si>
  <si>
    <t>Labrador</t>
  </si>
  <si>
    <t xml:space="preserve"> 4-6</t>
  </si>
  <si>
    <t xml:space="preserve"> 7-9</t>
  </si>
  <si>
    <t xml:space="preserve">Conseil scolaire </t>
  </si>
  <si>
    <t>School</t>
  </si>
  <si>
    <t xml:space="preserve">Median </t>
  </si>
  <si>
    <t>% Enrolment</t>
  </si>
  <si>
    <t>francophone</t>
  </si>
  <si>
    <t xml:space="preserve">Conseil scolaire francophone </t>
  </si>
  <si>
    <r>
      <t>Labrador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</si>
  <si>
    <t>2009-10</t>
  </si>
  <si>
    <t>2010-11</t>
  </si>
  <si>
    <r>
      <t>Labrador</t>
    </r>
    <r>
      <rPr>
        <vertAlign val="superscript"/>
        <sz val="8"/>
        <rFont val="Times New Roman"/>
        <family val="1"/>
      </rPr>
      <t>1</t>
    </r>
  </si>
  <si>
    <t>Conseil scolaire francophone</t>
  </si>
  <si>
    <t>2011-12</t>
  </si>
  <si>
    <t>2012-13</t>
  </si>
  <si>
    <r>
      <t>Table 5.</t>
    </r>
    <r>
      <rPr>
        <sz val="11"/>
        <rFont val="Times New Roman"/>
        <family val="1"/>
      </rPr>
      <t xml:space="preserve">  Number of Schools by School District, 2009-10 to 2013-14</t>
    </r>
  </si>
  <si>
    <t>2013-14</t>
  </si>
  <si>
    <t>School Districts</t>
  </si>
  <si>
    <r>
      <t>3</t>
    </r>
    <r>
      <rPr>
        <sz val="8"/>
        <rFont val="Arial"/>
        <family val="0"/>
      </rPr>
      <t xml:space="preserve"> 300160 Bayview Primary in Nipper's Harbour is included in the 65 school count for the Gander Region. While the school has a zero enrolment for 2013-14, the school is closed this year. There is no decision to offically close the school in the future.</t>
    </r>
  </si>
  <si>
    <t>NLESD-Labrador</t>
  </si>
  <si>
    <t>NLESD-Western</t>
  </si>
  <si>
    <t>NLESD-Eastern</t>
  </si>
  <si>
    <t>District-Region</t>
  </si>
  <si>
    <t>NLESD-Central</t>
  </si>
  <si>
    <r>
      <t>Table 5.</t>
    </r>
    <r>
      <rPr>
        <sz val="11"/>
        <rFont val="Times New Roman"/>
        <family val="1"/>
      </rPr>
      <t xml:space="preserve">  Number of Schools by District and Region, 2010-11 to 2014-15</t>
    </r>
  </si>
  <si>
    <t>2014-15</t>
  </si>
  <si>
    <r>
      <t>Table 6.</t>
    </r>
    <r>
      <rPr>
        <sz val="11"/>
        <rFont val="Times New Roman"/>
        <family val="1"/>
      </rPr>
      <t xml:space="preserve">  Urban and Rural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Enrolment and Schools, by District and Region, 2014-15</t>
    </r>
  </si>
  <si>
    <r>
      <t>Table 7</t>
    </r>
    <r>
      <rPr>
        <sz val="10.75"/>
        <rFont val="Times New Roman"/>
        <family val="1"/>
      </rPr>
      <t>. Number and Percentage of  Schools by School Size and Median School Size by District and Region, 2014-15</t>
    </r>
  </si>
  <si>
    <r>
      <t>Table 8</t>
    </r>
    <r>
      <rPr>
        <sz val="11"/>
        <rFont val="Times New Roman"/>
        <family val="1"/>
      </rPr>
      <t>.  Average Class Size by District-Region and Grade Level for Grades K-9, 2014-15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</si>
</sst>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8"/>
      <name val="Arial"/>
      <family val="0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vertAlign val="superscript"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4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sz val="10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distributed" vertical="center"/>
    </xf>
    <xf numFmtId="164" fontId="3" fillId="33" borderId="10" xfId="0" applyNumberFormat="1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164" fontId="10" fillId="0" borderId="0" xfId="0" applyNumberFormat="1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1" fontId="3" fillId="0" borderId="0" xfId="0" applyNumberFormat="1" applyFont="1" applyAlignment="1">
      <alignment horizontal="distributed" vertical="center"/>
    </xf>
    <xf numFmtId="1" fontId="3" fillId="33" borderId="10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J1" sqref="J1:AW16384"/>
    </sheetView>
  </sheetViews>
  <sheetFormatPr defaultColWidth="9.33203125" defaultRowHeight="11.25"/>
  <cols>
    <col min="1" max="1" width="22.83203125" style="0" customWidth="1"/>
    <col min="2" max="2" width="8.5" style="0" customWidth="1"/>
    <col min="3" max="3" width="10.33203125" style="0" customWidth="1"/>
    <col min="4" max="4" width="10.5" style="0" customWidth="1"/>
    <col min="5" max="5" width="36.66015625" style="0" customWidth="1"/>
    <col min="6" max="6" width="11.83203125" style="0" customWidth="1"/>
  </cols>
  <sheetData>
    <row r="1" spans="1:5" s="2" customFormat="1" ht="18.75" customHeight="1">
      <c r="A1" s="58" t="s">
        <v>51</v>
      </c>
      <c r="B1" s="58"/>
      <c r="C1" s="58"/>
      <c r="D1" s="58"/>
      <c r="E1" s="59"/>
    </row>
    <row r="2" spans="1:5" s="2" customFormat="1" ht="7.5" customHeight="1">
      <c r="A2" s="7"/>
      <c r="B2" s="7"/>
      <c r="C2" s="7"/>
      <c r="D2" s="7"/>
      <c r="E2" s="7"/>
    </row>
    <row r="3" spans="1:7" s="2" customFormat="1" ht="25.5" customHeight="1">
      <c r="A3" s="9" t="s">
        <v>0</v>
      </c>
      <c r="B3" s="5" t="s">
        <v>37</v>
      </c>
      <c r="C3" s="5" t="s">
        <v>40</v>
      </c>
      <c r="D3" s="5" t="s">
        <v>41</v>
      </c>
      <c r="E3" s="48" t="s">
        <v>49</v>
      </c>
      <c r="F3" s="5" t="s">
        <v>43</v>
      </c>
      <c r="G3" s="5" t="s">
        <v>52</v>
      </c>
    </row>
    <row r="4" spans="1:7" s="2" customFormat="1" ht="15" customHeight="1">
      <c r="A4" s="4" t="s">
        <v>38</v>
      </c>
      <c r="B4" s="10">
        <v>15</v>
      </c>
      <c r="C4" s="10">
        <v>15</v>
      </c>
      <c r="D4" s="10">
        <v>15</v>
      </c>
      <c r="E4" s="46" t="s">
        <v>46</v>
      </c>
      <c r="F4" s="10">
        <v>15</v>
      </c>
      <c r="G4" s="10">
        <v>15</v>
      </c>
    </row>
    <row r="5" spans="1:7" s="2" customFormat="1" ht="15" customHeight="1">
      <c r="A5" s="4" t="s">
        <v>1</v>
      </c>
      <c r="B5" s="10">
        <v>65</v>
      </c>
      <c r="C5" s="10">
        <v>65</v>
      </c>
      <c r="D5" s="10">
        <v>65</v>
      </c>
      <c r="E5" s="47" t="s">
        <v>47</v>
      </c>
      <c r="F5" s="10">
        <v>63</v>
      </c>
      <c r="G5" s="10">
        <v>62</v>
      </c>
    </row>
    <row r="6" spans="1:7" s="2" customFormat="1" ht="15" customHeight="1">
      <c r="A6" s="4" t="s">
        <v>2</v>
      </c>
      <c r="B6" s="10">
        <v>66</v>
      </c>
      <c r="C6" s="10">
        <v>65</v>
      </c>
      <c r="D6" s="10">
        <v>65</v>
      </c>
      <c r="E6" s="47" t="s">
        <v>50</v>
      </c>
      <c r="F6" s="10">
        <v>65</v>
      </c>
      <c r="G6" s="10">
        <v>65</v>
      </c>
    </row>
    <row r="7" spans="1:7" s="2" customFormat="1" ht="15" customHeight="1">
      <c r="A7" s="4" t="s">
        <v>3</v>
      </c>
      <c r="B7" s="10">
        <v>121</v>
      </c>
      <c r="C7" s="10">
        <v>118</v>
      </c>
      <c r="D7" s="10">
        <v>118</v>
      </c>
      <c r="E7" s="47" t="s">
        <v>48</v>
      </c>
      <c r="F7" s="10">
        <v>116</v>
      </c>
      <c r="G7" s="10">
        <v>115</v>
      </c>
    </row>
    <row r="8" spans="1:7" s="2" customFormat="1" ht="15" customHeight="1">
      <c r="A8" s="4" t="s">
        <v>34</v>
      </c>
      <c r="B8" s="10">
        <v>5</v>
      </c>
      <c r="C8" s="10">
        <v>5</v>
      </c>
      <c r="D8" s="10">
        <v>5</v>
      </c>
      <c r="E8" s="46" t="s">
        <v>34</v>
      </c>
      <c r="F8" s="10">
        <v>5</v>
      </c>
      <c r="G8" s="10">
        <v>5</v>
      </c>
    </row>
    <row r="9" spans="1:5" s="2" customFormat="1" ht="11.25">
      <c r="A9" s="7"/>
      <c r="B9" s="23"/>
      <c r="C9" s="23"/>
      <c r="D9" s="23"/>
      <c r="E9" s="23"/>
    </row>
    <row r="10" spans="1:7" s="2" customFormat="1" ht="15" customHeight="1">
      <c r="A10" s="9" t="s">
        <v>4</v>
      </c>
      <c r="B10" s="5">
        <v>272</v>
      </c>
      <c r="C10" s="5">
        <v>268</v>
      </c>
      <c r="D10" s="5">
        <v>268</v>
      </c>
      <c r="E10" s="48" t="s">
        <v>4</v>
      </c>
      <c r="F10" s="5">
        <f>SUM(F4:F9)</f>
        <v>264</v>
      </c>
      <c r="G10" s="5">
        <f>SUM(G4:G9)</f>
        <v>262</v>
      </c>
    </row>
    <row r="14" spans="1:6" ht="15">
      <c r="A14" s="57" t="s">
        <v>42</v>
      </c>
      <c r="B14" s="57"/>
      <c r="C14" s="57"/>
      <c r="D14" s="57"/>
      <c r="E14" s="38"/>
      <c r="F14" s="4"/>
    </row>
    <row r="15" spans="1:6" ht="12" thickBot="1">
      <c r="A15" s="4"/>
      <c r="B15" s="4"/>
      <c r="C15" s="4"/>
      <c r="D15" s="4"/>
      <c r="E15" s="4"/>
      <c r="F15" s="4"/>
    </row>
    <row r="16" spans="1:6" ht="12" thickBot="1">
      <c r="A16" s="39" t="s">
        <v>44</v>
      </c>
      <c r="B16" s="40" t="s">
        <v>36</v>
      </c>
      <c r="C16" s="40" t="s">
        <v>37</v>
      </c>
      <c r="D16" s="40" t="s">
        <v>40</v>
      </c>
      <c r="E16" s="39" t="s">
        <v>49</v>
      </c>
      <c r="F16" s="40" t="s">
        <v>43</v>
      </c>
    </row>
    <row r="17" spans="1:6" ht="11.25">
      <c r="A17" s="4" t="s">
        <v>38</v>
      </c>
      <c r="B17" s="10">
        <v>15</v>
      </c>
      <c r="C17" s="10">
        <v>15</v>
      </c>
      <c r="D17" s="10">
        <v>15</v>
      </c>
      <c r="E17" s="46" t="s">
        <v>46</v>
      </c>
      <c r="F17" s="10">
        <v>15</v>
      </c>
    </row>
    <row r="18" spans="1:6" ht="11.25">
      <c r="A18" s="4" t="s">
        <v>1</v>
      </c>
      <c r="B18" s="10">
        <v>71</v>
      </c>
      <c r="C18" s="10">
        <v>65</v>
      </c>
      <c r="D18" s="10">
        <v>65</v>
      </c>
      <c r="E18" s="46" t="s">
        <v>47</v>
      </c>
      <c r="F18" s="10">
        <v>63</v>
      </c>
    </row>
    <row r="19" spans="1:6" ht="11.25">
      <c r="A19" s="4" t="s">
        <v>2</v>
      </c>
      <c r="B19" s="10">
        <v>67</v>
      </c>
      <c r="C19" s="10">
        <v>66</v>
      </c>
      <c r="D19" s="10">
        <v>65</v>
      </c>
      <c r="E19" s="46" t="s">
        <v>50</v>
      </c>
      <c r="F19" s="10">
        <v>65</v>
      </c>
    </row>
    <row r="20" spans="1:6" ht="11.25">
      <c r="A20" s="4" t="s">
        <v>3</v>
      </c>
      <c r="B20" s="10">
        <v>121</v>
      </c>
      <c r="C20" s="10">
        <v>121</v>
      </c>
      <c r="D20" s="10">
        <v>118</v>
      </c>
      <c r="E20" s="46" t="s">
        <v>48</v>
      </c>
      <c r="F20" s="10">
        <v>116</v>
      </c>
    </row>
    <row r="21" spans="1:6" ht="11.25">
      <c r="A21" s="4" t="s">
        <v>34</v>
      </c>
      <c r="B21" s="10">
        <v>5</v>
      </c>
      <c r="C21" s="10">
        <v>5</v>
      </c>
      <c r="D21" s="10">
        <v>5</v>
      </c>
      <c r="E21" s="46" t="s">
        <v>34</v>
      </c>
      <c r="F21" s="10">
        <v>5</v>
      </c>
    </row>
    <row r="22" spans="1:6" ht="12" thickBot="1">
      <c r="A22" s="4"/>
      <c r="B22" s="10"/>
      <c r="C22" s="10"/>
      <c r="D22" s="10"/>
      <c r="E22" s="10"/>
      <c r="F22" s="10"/>
    </row>
    <row r="23" spans="1:6" ht="12" thickBot="1">
      <c r="A23" s="39" t="s">
        <v>4</v>
      </c>
      <c r="B23" s="40">
        <v>279</v>
      </c>
      <c r="C23" s="40">
        <v>272</v>
      </c>
      <c r="D23" s="40">
        <v>268</v>
      </c>
      <c r="E23" s="39" t="s">
        <v>4</v>
      </c>
      <c r="F23" s="40">
        <f>SUM(F17:F22)</f>
        <v>264</v>
      </c>
    </row>
    <row r="26" spans="1:5" ht="11.25">
      <c r="A26" s="9" t="s">
        <v>0</v>
      </c>
      <c r="B26" s="5" t="s">
        <v>36</v>
      </c>
      <c r="C26" s="5" t="s">
        <v>37</v>
      </c>
      <c r="D26" s="5" t="s">
        <v>40</v>
      </c>
      <c r="E26" s="5" t="s">
        <v>43</v>
      </c>
    </row>
    <row r="27" spans="1:5" ht="11.25">
      <c r="A27" s="7" t="s">
        <v>38</v>
      </c>
      <c r="B27" s="23">
        <v>15</v>
      </c>
      <c r="C27" s="23">
        <v>15</v>
      </c>
      <c r="D27" s="23">
        <v>15</v>
      </c>
      <c r="E27" s="23">
        <v>15</v>
      </c>
    </row>
    <row r="28" spans="1:5" ht="11.25">
      <c r="A28" s="7" t="s">
        <v>1</v>
      </c>
      <c r="B28" s="23">
        <v>71</v>
      </c>
      <c r="C28" s="23">
        <v>65</v>
      </c>
      <c r="D28" s="23">
        <v>65</v>
      </c>
      <c r="E28" s="23">
        <v>63</v>
      </c>
    </row>
    <row r="29" spans="1:5" ht="11.25">
      <c r="A29" s="7" t="s">
        <v>2</v>
      </c>
      <c r="B29" s="23">
        <v>67</v>
      </c>
      <c r="C29" s="23">
        <v>66</v>
      </c>
      <c r="D29" s="23">
        <v>65</v>
      </c>
      <c r="E29" s="23">
        <v>65</v>
      </c>
    </row>
    <row r="30" spans="1:5" ht="11.25">
      <c r="A30" s="7" t="s">
        <v>3</v>
      </c>
      <c r="B30" s="23">
        <v>121</v>
      </c>
      <c r="C30" s="23">
        <v>121</v>
      </c>
      <c r="D30" s="23">
        <v>118</v>
      </c>
      <c r="E30" s="23">
        <v>116</v>
      </c>
    </row>
    <row r="31" spans="1:5" ht="11.25">
      <c r="A31" s="7" t="s">
        <v>34</v>
      </c>
      <c r="B31" s="23">
        <v>5</v>
      </c>
      <c r="C31" s="23">
        <v>5</v>
      </c>
      <c r="D31" s="23">
        <v>5</v>
      </c>
      <c r="E31" s="23">
        <v>5</v>
      </c>
    </row>
    <row r="32" spans="1:5" ht="11.25">
      <c r="A32" s="7"/>
      <c r="B32" s="23"/>
      <c r="C32" s="23"/>
      <c r="D32" s="23"/>
      <c r="E32" s="23"/>
    </row>
    <row r="33" spans="1:5" ht="11.25">
      <c r="A33" s="9" t="s">
        <v>4</v>
      </c>
      <c r="B33" s="5">
        <f>SUM(B27:B32)</f>
        <v>279</v>
      </c>
      <c r="C33" s="5">
        <f>SUM(C27:C32)</f>
        <v>272</v>
      </c>
      <c r="D33" s="5">
        <f>SUM(D27:D32)</f>
        <v>268</v>
      </c>
      <c r="E33" s="5">
        <f>SUM(E27:E32)</f>
        <v>264</v>
      </c>
    </row>
  </sheetData>
  <sheetProtection/>
  <mergeCells count="2">
    <mergeCell ref="A14:D14"/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PageLayoutView="0" workbookViewId="0" topLeftCell="A1">
      <selection activeCell="P1" sqref="P1:AJ16384"/>
    </sheetView>
  </sheetViews>
  <sheetFormatPr defaultColWidth="9.33203125" defaultRowHeight="11.25"/>
  <cols>
    <col min="1" max="1" width="23.33203125" style="0" customWidth="1"/>
    <col min="2" max="2" width="1.171875" style="0" hidden="1" customWidth="1"/>
    <col min="3" max="3" width="7.16015625" style="1" bestFit="1" customWidth="1"/>
    <col min="5" max="5" width="11.16015625" style="0" customWidth="1"/>
    <col min="6" max="6" width="10.66015625" style="0" bestFit="1" customWidth="1"/>
    <col min="7" max="7" width="1.83203125" style="0" customWidth="1"/>
    <col min="8" max="8" width="7.16015625" style="0" bestFit="1" customWidth="1"/>
    <col min="10" max="10" width="8.66015625" style="0" bestFit="1" customWidth="1"/>
    <col min="11" max="11" width="10.66015625" style="0" bestFit="1" customWidth="1"/>
    <col min="12" max="12" width="1.83203125" style="0" customWidth="1"/>
    <col min="13" max="13" width="8" style="0" customWidth="1"/>
  </cols>
  <sheetData>
    <row r="1" spans="1:14" s="7" customFormat="1" ht="17.25" customHeight="1">
      <c r="A1" s="60" t="s">
        <v>53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2" customFormat="1" ht="15" customHeight="1">
      <c r="A2" s="7"/>
      <c r="B2" s="7"/>
      <c r="C2" s="23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7" customFormat="1" ht="15" customHeight="1">
      <c r="A3" s="62" t="s">
        <v>49</v>
      </c>
      <c r="B3" s="6"/>
      <c r="C3" s="64" t="s">
        <v>11</v>
      </c>
      <c r="D3" s="64"/>
      <c r="E3" s="64"/>
      <c r="F3" s="64"/>
      <c r="G3" s="6"/>
      <c r="H3" s="64" t="s">
        <v>12</v>
      </c>
      <c r="I3" s="64"/>
      <c r="J3" s="64"/>
      <c r="K3" s="64"/>
      <c r="L3" s="6"/>
      <c r="M3" s="49" t="s">
        <v>13</v>
      </c>
      <c r="N3" s="49" t="s">
        <v>13</v>
      </c>
    </row>
    <row r="4" spans="1:14" s="7" customFormat="1" ht="15" customHeight="1">
      <c r="A4" s="63"/>
      <c r="B4" s="14"/>
      <c r="C4" s="8" t="s">
        <v>7</v>
      </c>
      <c r="D4" s="8" t="s">
        <v>8</v>
      </c>
      <c r="E4" s="8" t="s">
        <v>9</v>
      </c>
      <c r="F4" s="8" t="s">
        <v>32</v>
      </c>
      <c r="G4" s="8"/>
      <c r="H4" s="8" t="s">
        <v>7</v>
      </c>
      <c r="I4" s="8" t="s">
        <v>8</v>
      </c>
      <c r="J4" s="8" t="s">
        <v>10</v>
      </c>
      <c r="K4" s="8" t="s">
        <v>32</v>
      </c>
      <c r="L4" s="8"/>
      <c r="M4" s="8" t="s">
        <v>7</v>
      </c>
      <c r="N4" s="8" t="s">
        <v>10</v>
      </c>
    </row>
    <row r="5" spans="3:14" s="24" customFormat="1" ht="15" customHeight="1">
      <c r="C5" s="25"/>
      <c r="D5" s="25"/>
      <c r="E5" s="25"/>
      <c r="F5" s="25"/>
      <c r="G5" s="25"/>
      <c r="H5" s="25"/>
      <c r="I5" s="26"/>
      <c r="J5" s="25"/>
      <c r="K5" s="25"/>
      <c r="L5" s="25"/>
      <c r="M5" s="25"/>
      <c r="N5" s="25"/>
    </row>
    <row r="6" spans="1:14" s="7" customFormat="1" ht="15" customHeight="1">
      <c r="A6" s="4" t="s">
        <v>46</v>
      </c>
      <c r="B6" s="4"/>
      <c r="C6" s="27">
        <v>6</v>
      </c>
      <c r="D6" s="28">
        <f>C6/M6*100</f>
        <v>40</v>
      </c>
      <c r="E6" s="29">
        <v>2671</v>
      </c>
      <c r="F6" s="28">
        <f>E6/N6*100</f>
        <v>79.77897252090801</v>
      </c>
      <c r="G6" s="30"/>
      <c r="H6" s="30">
        <v>9</v>
      </c>
      <c r="I6" s="28">
        <f aca="true" t="shared" si="0" ref="I6:I12">H6/M6*100</f>
        <v>60</v>
      </c>
      <c r="J6" s="29">
        <v>677</v>
      </c>
      <c r="K6" s="28">
        <f aca="true" t="shared" si="1" ref="K6:K12">J6/N6*100</f>
        <v>20.221027479091997</v>
      </c>
      <c r="L6" s="30"/>
      <c r="M6" s="23">
        <f>C6+H6</f>
        <v>15</v>
      </c>
      <c r="N6" s="31">
        <f>E6+J6</f>
        <v>3348</v>
      </c>
    </row>
    <row r="7" spans="1:14" s="7" customFormat="1" ht="15" customHeight="1">
      <c r="A7" s="4" t="s">
        <v>47</v>
      </c>
      <c r="B7" s="4"/>
      <c r="C7" s="27">
        <v>13</v>
      </c>
      <c r="D7" s="28">
        <f>C7/M7*100</f>
        <v>20.967741935483872</v>
      </c>
      <c r="E7" s="29">
        <v>4671</v>
      </c>
      <c r="F7" s="28">
        <f>E7/N7*100</f>
        <v>42.59141059542263</v>
      </c>
      <c r="G7" s="30"/>
      <c r="H7" s="30">
        <v>49</v>
      </c>
      <c r="I7" s="28">
        <f t="shared" si="0"/>
        <v>79.03225806451613</v>
      </c>
      <c r="J7" s="29">
        <v>6296</v>
      </c>
      <c r="K7" s="28">
        <f t="shared" si="1"/>
        <v>57.40858940457737</v>
      </c>
      <c r="L7" s="30"/>
      <c r="M7" s="23">
        <f>C7+H7</f>
        <v>62</v>
      </c>
      <c r="N7" s="31">
        <f>E7+J7</f>
        <v>10967</v>
      </c>
    </row>
    <row r="8" spans="1:14" s="7" customFormat="1" ht="15" customHeight="1">
      <c r="A8" s="4" t="s">
        <v>50</v>
      </c>
      <c r="B8" s="4"/>
      <c r="C8" s="27">
        <v>12</v>
      </c>
      <c r="D8" s="28">
        <f>C8/M8*100</f>
        <v>18.461538461538463</v>
      </c>
      <c r="E8" s="29">
        <v>4653</v>
      </c>
      <c r="F8" s="28">
        <f>E8/N8*100</f>
        <v>39.79644201163188</v>
      </c>
      <c r="G8" s="30"/>
      <c r="H8" s="30">
        <v>53</v>
      </c>
      <c r="I8" s="28">
        <f t="shared" si="0"/>
        <v>81.53846153846153</v>
      </c>
      <c r="J8" s="29">
        <v>7039</v>
      </c>
      <c r="K8" s="28">
        <f t="shared" si="1"/>
        <v>60.20355798836812</v>
      </c>
      <c r="L8" s="30"/>
      <c r="M8" s="23">
        <f>C8+H8</f>
        <v>65</v>
      </c>
      <c r="N8" s="31">
        <f>E8+J8</f>
        <v>11692</v>
      </c>
    </row>
    <row r="9" spans="1:14" s="7" customFormat="1" ht="15" customHeight="1">
      <c r="A9" s="4" t="s">
        <v>48</v>
      </c>
      <c r="B9" s="4"/>
      <c r="C9" s="27">
        <v>63</v>
      </c>
      <c r="D9" s="28">
        <f>C9/M9*100</f>
        <v>54.78260869565217</v>
      </c>
      <c r="E9" s="29">
        <v>30855</v>
      </c>
      <c r="F9" s="28">
        <f>E9/N9*100</f>
        <v>75.38848709929633</v>
      </c>
      <c r="G9" s="30"/>
      <c r="H9" s="30">
        <v>52</v>
      </c>
      <c r="I9" s="28">
        <f t="shared" si="0"/>
        <v>45.21739130434783</v>
      </c>
      <c r="J9" s="29">
        <v>10073</v>
      </c>
      <c r="K9" s="28">
        <f t="shared" si="1"/>
        <v>24.611512900703676</v>
      </c>
      <c r="L9" s="30"/>
      <c r="M9" s="23">
        <f>C9+H9</f>
        <v>115</v>
      </c>
      <c r="N9" s="31">
        <v>40928</v>
      </c>
    </row>
    <row r="10" spans="1:14" s="7" customFormat="1" ht="11.25">
      <c r="A10" s="4" t="s">
        <v>34</v>
      </c>
      <c r="C10" s="27">
        <v>3</v>
      </c>
      <c r="D10" s="28">
        <f>C10/M10*100</f>
        <v>60</v>
      </c>
      <c r="E10" s="29">
        <v>222</v>
      </c>
      <c r="F10" s="28">
        <f>E10/N10*100</f>
        <v>62.01117318435754</v>
      </c>
      <c r="G10" s="30"/>
      <c r="H10" s="30">
        <v>2</v>
      </c>
      <c r="I10" s="28">
        <f>H10/M10*100</f>
        <v>40</v>
      </c>
      <c r="J10" s="29">
        <v>136</v>
      </c>
      <c r="K10" s="28">
        <f t="shared" si="1"/>
        <v>37.988826815642454</v>
      </c>
      <c r="L10" s="30"/>
      <c r="M10" s="23">
        <f>C10+H10</f>
        <v>5</v>
      </c>
      <c r="N10" s="31">
        <f>E10+J10</f>
        <v>358</v>
      </c>
    </row>
    <row r="11" spans="1:14" s="7" customFormat="1" ht="11.25">
      <c r="A11" s="4"/>
      <c r="C11" s="27"/>
      <c r="D11" s="28"/>
      <c r="E11" s="29"/>
      <c r="F11" s="28"/>
      <c r="G11" s="30"/>
      <c r="H11" s="30"/>
      <c r="I11" s="28"/>
      <c r="J11" s="29"/>
      <c r="K11" s="28"/>
      <c r="L11" s="30"/>
      <c r="M11" s="23"/>
      <c r="N11" s="31"/>
    </row>
    <row r="12" spans="1:14" s="7" customFormat="1" ht="15" customHeight="1">
      <c r="A12" s="9" t="s">
        <v>4</v>
      </c>
      <c r="B12" s="9"/>
      <c r="C12" s="5">
        <f>SUM(C6:C11)</f>
        <v>97</v>
      </c>
      <c r="D12" s="20">
        <f>C12/M12*100</f>
        <v>37.02290076335878</v>
      </c>
      <c r="E12" s="32">
        <f>SUM(E6:E11)</f>
        <v>43072</v>
      </c>
      <c r="F12" s="20">
        <f>E12/N12*100</f>
        <v>64.00665745322694</v>
      </c>
      <c r="G12" s="5"/>
      <c r="H12" s="5">
        <v>164</v>
      </c>
      <c r="I12" s="20">
        <f t="shared" si="0"/>
        <v>62.59541984732825</v>
      </c>
      <c r="J12" s="32">
        <f>SUM(J6:J11)</f>
        <v>24221</v>
      </c>
      <c r="K12" s="20">
        <f t="shared" si="1"/>
        <v>35.993342546773064</v>
      </c>
      <c r="L12" s="5"/>
      <c r="M12" s="32">
        <f>SUM(M6:M11)</f>
        <v>262</v>
      </c>
      <c r="N12" s="32">
        <f>SUM(N6:N11)</f>
        <v>67293</v>
      </c>
    </row>
  </sheetData>
  <sheetProtection/>
  <mergeCells count="4">
    <mergeCell ref="A1:N1"/>
    <mergeCell ref="A3:A4"/>
    <mergeCell ref="C3:F3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showGridLines="0" zoomScalePageLayoutView="0" workbookViewId="0" topLeftCell="A1">
      <selection activeCell="B44" sqref="B44:S44"/>
    </sheetView>
  </sheetViews>
  <sheetFormatPr defaultColWidth="9.33203125" defaultRowHeight="11.25"/>
  <cols>
    <col min="1" max="1" width="23.33203125" style="0" customWidth="1"/>
    <col min="2" max="2" width="2.66015625" style="0" customWidth="1"/>
    <col min="3" max="3" width="4.83203125" style="0" customWidth="1"/>
    <col min="4" max="4" width="5.5" style="0" customWidth="1"/>
    <col min="5" max="5" width="1.3359375" style="0" customWidth="1"/>
    <col min="6" max="6" width="4.83203125" style="0" customWidth="1"/>
    <col min="7" max="7" width="6" style="0" customWidth="1"/>
    <col min="8" max="8" width="1.5" style="0" customWidth="1"/>
    <col min="9" max="9" width="4.83203125" style="0" customWidth="1"/>
    <col min="10" max="10" width="4.66015625" style="0" customWidth="1"/>
    <col min="11" max="11" width="2.83203125" style="0" customWidth="1"/>
    <col min="12" max="13" width="4.83203125" style="0" customWidth="1"/>
    <col min="14" max="14" width="2.83203125" style="0" customWidth="1"/>
    <col min="15" max="15" width="4.83203125" style="0" customWidth="1"/>
    <col min="16" max="16" width="5.16015625" style="0" customWidth="1"/>
    <col min="17" max="17" width="2.83203125" style="0" customWidth="1"/>
    <col min="18" max="18" width="5.5" style="0" customWidth="1"/>
    <col min="19" max="19" width="4.33203125" style="0" customWidth="1"/>
    <col min="20" max="20" width="2.83203125" style="0" customWidth="1"/>
    <col min="21" max="21" width="5" style="0" bestFit="1" customWidth="1"/>
    <col min="22" max="22" width="11.16015625" style="0" customWidth="1"/>
  </cols>
  <sheetData>
    <row r="1" spans="1:22" s="21" customFormat="1" ht="18.75" customHeight="1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53" customFormat="1" ht="9" customHeight="1">
      <c r="A2" s="54"/>
      <c r="B2" s="50"/>
      <c r="C2" s="51"/>
      <c r="D2" s="52"/>
      <c r="E2" s="51"/>
      <c r="F2" s="51"/>
      <c r="G2" s="52"/>
      <c r="H2" s="51"/>
      <c r="I2" s="51"/>
      <c r="J2" s="52"/>
      <c r="K2" s="51"/>
      <c r="L2" s="51"/>
      <c r="M2" s="52"/>
      <c r="N2" s="51"/>
      <c r="O2" s="51"/>
      <c r="P2" s="52"/>
      <c r="Q2" s="51"/>
      <c r="R2" s="51"/>
      <c r="S2" s="52"/>
      <c r="T2" s="51"/>
      <c r="U2" s="51"/>
      <c r="V2" s="52"/>
    </row>
    <row r="3" spans="1:22" s="53" customFormat="1" ht="9" customHeight="1">
      <c r="A3" s="54"/>
      <c r="B3" s="50"/>
      <c r="C3" s="51"/>
      <c r="D3" s="52"/>
      <c r="E3" s="51"/>
      <c r="F3" s="51"/>
      <c r="G3" s="52"/>
      <c r="H3" s="51"/>
      <c r="I3" s="51"/>
      <c r="J3" s="52"/>
      <c r="K3" s="51"/>
      <c r="L3" s="51"/>
      <c r="M3" s="52"/>
      <c r="N3" s="51"/>
      <c r="O3" s="51"/>
      <c r="P3" s="52"/>
      <c r="Q3" s="51"/>
      <c r="R3" s="51"/>
      <c r="S3" s="52"/>
      <c r="T3" s="51"/>
      <c r="U3" s="51"/>
      <c r="V3" s="52"/>
    </row>
    <row r="4" spans="1:22" s="3" customFormat="1" ht="12.75" customHeight="1">
      <c r="A4" s="11"/>
      <c r="B4" s="11"/>
      <c r="C4" s="64" t="s">
        <v>14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12"/>
      <c r="U4" s="12"/>
      <c r="V4" s="12"/>
    </row>
    <row r="5" spans="1:22" s="4" customFormat="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" t="s">
        <v>31</v>
      </c>
    </row>
    <row r="6" spans="1:22" s="4" customFormat="1" ht="11.25">
      <c r="A6" s="65" t="s">
        <v>49</v>
      </c>
      <c r="B6" s="42"/>
      <c r="C6" s="68" t="s">
        <v>15</v>
      </c>
      <c r="D6" s="68"/>
      <c r="E6" s="13"/>
      <c r="F6" s="68" t="s">
        <v>16</v>
      </c>
      <c r="G6" s="68"/>
      <c r="H6" s="13"/>
      <c r="I6" s="68" t="s">
        <v>17</v>
      </c>
      <c r="J6" s="68"/>
      <c r="K6" s="13"/>
      <c r="L6" s="68" t="s">
        <v>18</v>
      </c>
      <c r="M6" s="68"/>
      <c r="N6" s="13"/>
      <c r="O6" s="68" t="s">
        <v>19</v>
      </c>
      <c r="P6" s="68"/>
      <c r="Q6" s="13"/>
      <c r="R6" s="68" t="s">
        <v>20</v>
      </c>
      <c r="S6" s="68"/>
      <c r="T6" s="13"/>
      <c r="U6" s="13" t="s">
        <v>4</v>
      </c>
      <c r="V6" s="8" t="s">
        <v>30</v>
      </c>
    </row>
    <row r="7" spans="1:22" s="7" customFormat="1" ht="15.75" customHeight="1">
      <c r="A7" s="63"/>
      <c r="B7" s="14"/>
      <c r="C7" s="16" t="s">
        <v>21</v>
      </c>
      <c r="D7" s="16" t="s">
        <v>22</v>
      </c>
      <c r="E7" s="16"/>
      <c r="F7" s="16" t="s">
        <v>21</v>
      </c>
      <c r="G7" s="16" t="s">
        <v>22</v>
      </c>
      <c r="H7" s="16"/>
      <c r="I7" s="16" t="s">
        <v>21</v>
      </c>
      <c r="J7" s="16" t="s">
        <v>22</v>
      </c>
      <c r="K7" s="16"/>
      <c r="L7" s="16" t="s">
        <v>21</v>
      </c>
      <c r="M7" s="16" t="s">
        <v>22</v>
      </c>
      <c r="N7" s="16"/>
      <c r="O7" s="16" t="s">
        <v>21</v>
      </c>
      <c r="P7" s="16" t="s">
        <v>22</v>
      </c>
      <c r="Q7" s="16"/>
      <c r="R7" s="16" t="s">
        <v>21</v>
      </c>
      <c r="S7" s="16" t="s">
        <v>22</v>
      </c>
      <c r="T7" s="16"/>
      <c r="U7" s="15"/>
      <c r="V7" s="14" t="s">
        <v>23</v>
      </c>
    </row>
    <row r="8" spans="1:22" s="4" customFormat="1" ht="11.25">
      <c r="A8" s="24"/>
      <c r="B8" s="24"/>
      <c r="P8" s="17"/>
      <c r="V8" s="10"/>
    </row>
    <row r="9" spans="1:22" s="7" customFormat="1" ht="15" customHeight="1">
      <c r="A9" s="4" t="s">
        <v>46</v>
      </c>
      <c r="B9" s="4"/>
      <c r="C9" s="36">
        <v>3</v>
      </c>
      <c r="D9" s="33">
        <v>20</v>
      </c>
      <c r="E9" s="36"/>
      <c r="F9" s="36">
        <v>3</v>
      </c>
      <c r="G9" s="33">
        <v>20</v>
      </c>
      <c r="H9" s="36"/>
      <c r="I9" s="36">
        <v>2</v>
      </c>
      <c r="J9" s="33">
        <v>13.333333333333334</v>
      </c>
      <c r="K9" s="36"/>
      <c r="L9" s="36">
        <v>1</v>
      </c>
      <c r="M9" s="33">
        <v>6.666666666666667</v>
      </c>
      <c r="N9" s="36"/>
      <c r="O9" s="36">
        <v>2</v>
      </c>
      <c r="P9" s="33">
        <v>13.333333333333334</v>
      </c>
      <c r="Q9" s="36"/>
      <c r="R9" s="36">
        <v>4</v>
      </c>
      <c r="S9" s="33">
        <v>26.666666666666668</v>
      </c>
      <c r="T9" s="36"/>
      <c r="U9" s="36">
        <v>15</v>
      </c>
      <c r="V9" s="55">
        <v>107</v>
      </c>
    </row>
    <row r="10" spans="1:22" s="7" customFormat="1" ht="15" customHeight="1">
      <c r="A10" s="4" t="s">
        <v>47</v>
      </c>
      <c r="B10" s="4"/>
      <c r="C10" s="36">
        <v>15</v>
      </c>
      <c r="D10" s="33">
        <v>24.193548387096776</v>
      </c>
      <c r="E10" s="36"/>
      <c r="F10" s="36">
        <v>10</v>
      </c>
      <c r="G10" s="33">
        <v>16.129032258064516</v>
      </c>
      <c r="H10" s="36"/>
      <c r="I10" s="36">
        <v>17</v>
      </c>
      <c r="J10" s="33">
        <v>27.419354838709676</v>
      </c>
      <c r="K10" s="36"/>
      <c r="L10" s="36">
        <v>10</v>
      </c>
      <c r="M10" s="33">
        <v>16.129032258064516</v>
      </c>
      <c r="N10" s="36"/>
      <c r="O10" s="36">
        <v>3</v>
      </c>
      <c r="P10" s="33">
        <v>4.838709677419355</v>
      </c>
      <c r="Q10" s="36"/>
      <c r="R10" s="36">
        <v>7</v>
      </c>
      <c r="S10" s="33">
        <v>11.29032258064516</v>
      </c>
      <c r="T10" s="36"/>
      <c r="U10" s="36">
        <v>62</v>
      </c>
      <c r="V10" s="55">
        <v>144</v>
      </c>
    </row>
    <row r="11" spans="1:22" s="7" customFormat="1" ht="15" customHeight="1">
      <c r="A11" s="4" t="s">
        <v>50</v>
      </c>
      <c r="B11" s="4"/>
      <c r="C11" s="36">
        <v>14</v>
      </c>
      <c r="D11" s="33">
        <v>21.53846153846154</v>
      </c>
      <c r="E11" s="36"/>
      <c r="F11" s="36">
        <v>12</v>
      </c>
      <c r="G11" s="33">
        <v>18.461538461538463</v>
      </c>
      <c r="H11" s="36"/>
      <c r="I11" s="36">
        <v>14</v>
      </c>
      <c r="J11" s="33">
        <v>21.53846153846154</v>
      </c>
      <c r="K11" s="36"/>
      <c r="L11" s="36">
        <v>13</v>
      </c>
      <c r="M11" s="33">
        <v>20</v>
      </c>
      <c r="N11" s="36"/>
      <c r="O11" s="36">
        <v>7</v>
      </c>
      <c r="P11" s="33">
        <v>10.76923076923077</v>
      </c>
      <c r="Q11" s="36"/>
      <c r="R11" s="36">
        <v>5</v>
      </c>
      <c r="S11" s="33">
        <v>7.6923076923076925</v>
      </c>
      <c r="T11" s="36"/>
      <c r="U11" s="36">
        <v>65</v>
      </c>
      <c r="V11" s="55">
        <v>136</v>
      </c>
    </row>
    <row r="12" spans="1:22" s="7" customFormat="1" ht="15" customHeight="1">
      <c r="A12" s="4" t="s">
        <v>48</v>
      </c>
      <c r="B12" s="4"/>
      <c r="C12" s="36">
        <v>4</v>
      </c>
      <c r="D12" s="33">
        <v>3.4782608695652173</v>
      </c>
      <c r="E12" s="36"/>
      <c r="F12" s="36">
        <v>9</v>
      </c>
      <c r="G12" s="33">
        <v>7.82608695652174</v>
      </c>
      <c r="H12" s="36"/>
      <c r="I12" s="36">
        <v>21</v>
      </c>
      <c r="J12" s="33">
        <v>18.26086956521739</v>
      </c>
      <c r="K12" s="36"/>
      <c r="L12" s="36">
        <v>23</v>
      </c>
      <c r="M12" s="33">
        <v>20</v>
      </c>
      <c r="N12" s="36"/>
      <c r="O12" s="36">
        <v>13</v>
      </c>
      <c r="P12" s="33">
        <v>11.304347826086957</v>
      </c>
      <c r="Q12" s="36"/>
      <c r="R12" s="36">
        <v>45</v>
      </c>
      <c r="S12" s="33">
        <v>39.130434782608695</v>
      </c>
      <c r="T12" s="36"/>
      <c r="U12" s="36">
        <v>115</v>
      </c>
      <c r="V12" s="55">
        <v>300</v>
      </c>
    </row>
    <row r="13" spans="1:22" s="7" customFormat="1" ht="15" customHeight="1">
      <c r="A13" s="4" t="s">
        <v>34</v>
      </c>
      <c r="B13" s="4"/>
      <c r="C13" s="36">
        <v>3</v>
      </c>
      <c r="D13" s="33">
        <v>60</v>
      </c>
      <c r="E13" s="36"/>
      <c r="F13" s="36">
        <v>1</v>
      </c>
      <c r="G13" s="33">
        <v>20</v>
      </c>
      <c r="H13" s="36"/>
      <c r="I13" s="36">
        <v>1</v>
      </c>
      <c r="J13" s="33">
        <v>20</v>
      </c>
      <c r="K13" s="36"/>
      <c r="L13" s="36">
        <v>0</v>
      </c>
      <c r="M13" s="33">
        <v>0</v>
      </c>
      <c r="N13" s="36"/>
      <c r="O13" s="36">
        <v>0</v>
      </c>
      <c r="P13" s="33">
        <v>0</v>
      </c>
      <c r="Q13" s="36"/>
      <c r="R13" s="36">
        <v>0</v>
      </c>
      <c r="S13" s="33">
        <v>0</v>
      </c>
      <c r="T13" s="36"/>
      <c r="U13" s="36">
        <v>5</v>
      </c>
      <c r="V13" s="55">
        <v>48</v>
      </c>
    </row>
    <row r="14" spans="1:22" s="7" customFormat="1" ht="15" customHeight="1">
      <c r="A14" s="9" t="s">
        <v>4</v>
      </c>
      <c r="B14" s="9"/>
      <c r="C14" s="35">
        <v>39</v>
      </c>
      <c r="D14" s="34">
        <v>14.885496183206106</v>
      </c>
      <c r="E14" s="35"/>
      <c r="F14" s="35">
        <v>35</v>
      </c>
      <c r="G14" s="34">
        <v>13.358778625954198</v>
      </c>
      <c r="H14" s="35"/>
      <c r="I14" s="35">
        <v>55</v>
      </c>
      <c r="J14" s="34">
        <v>20.99236641221374</v>
      </c>
      <c r="K14" s="35"/>
      <c r="L14" s="35">
        <v>47</v>
      </c>
      <c r="M14" s="34">
        <v>17.938931297709924</v>
      </c>
      <c r="N14" s="35"/>
      <c r="O14" s="35">
        <v>25</v>
      </c>
      <c r="P14" s="34">
        <v>9.541984732824428</v>
      </c>
      <c r="Q14" s="35"/>
      <c r="R14" s="35">
        <v>61</v>
      </c>
      <c r="S14" s="34">
        <v>23.282442748091604</v>
      </c>
      <c r="T14" s="35"/>
      <c r="U14" s="35">
        <v>262</v>
      </c>
      <c r="V14" s="56">
        <v>203</v>
      </c>
    </row>
    <row r="17" spans="2:22" s="3" customFormat="1" ht="12.75" customHeight="1">
      <c r="B17" s="11"/>
      <c r="C17" s="64" t="s">
        <v>14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12"/>
      <c r="U17" s="12"/>
      <c r="V17" s="12"/>
    </row>
    <row r="18" spans="2:22" s="4" customFormat="1" ht="12.7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8" t="s">
        <v>31</v>
      </c>
    </row>
    <row r="19" spans="2:22" s="4" customFormat="1" ht="11.25">
      <c r="B19" s="13"/>
      <c r="C19" s="68" t="s">
        <v>15</v>
      </c>
      <c r="D19" s="68"/>
      <c r="E19" s="13"/>
      <c r="F19" s="68" t="s">
        <v>16</v>
      </c>
      <c r="G19" s="68"/>
      <c r="H19" s="13"/>
      <c r="I19" s="68" t="s">
        <v>17</v>
      </c>
      <c r="J19" s="68"/>
      <c r="K19" s="13"/>
      <c r="L19" s="68" t="s">
        <v>18</v>
      </c>
      <c r="M19" s="68"/>
      <c r="N19" s="13"/>
      <c r="O19" s="68" t="s">
        <v>19</v>
      </c>
      <c r="P19" s="68"/>
      <c r="Q19" s="13"/>
      <c r="R19" s="68" t="s">
        <v>20</v>
      </c>
      <c r="S19" s="68"/>
      <c r="T19" s="13"/>
      <c r="U19" s="13" t="s">
        <v>4</v>
      </c>
      <c r="V19" s="8" t="s">
        <v>30</v>
      </c>
    </row>
    <row r="20" spans="2:22" s="7" customFormat="1" ht="15.75" customHeight="1">
      <c r="B20" s="15"/>
      <c r="C20" s="16" t="s">
        <v>21</v>
      </c>
      <c r="D20" s="16" t="s">
        <v>22</v>
      </c>
      <c r="E20" s="16"/>
      <c r="F20" s="16" t="s">
        <v>21</v>
      </c>
      <c r="G20" s="16" t="s">
        <v>22</v>
      </c>
      <c r="H20" s="16"/>
      <c r="I20" s="16" t="s">
        <v>21</v>
      </c>
      <c r="J20" s="16" t="s">
        <v>22</v>
      </c>
      <c r="K20" s="16"/>
      <c r="L20" s="16" t="s">
        <v>21</v>
      </c>
      <c r="M20" s="16" t="s">
        <v>22</v>
      </c>
      <c r="N20" s="16"/>
      <c r="O20" s="16" t="s">
        <v>21</v>
      </c>
      <c r="P20" s="16" t="s">
        <v>22</v>
      </c>
      <c r="Q20" s="16"/>
      <c r="R20" s="16" t="s">
        <v>21</v>
      </c>
      <c r="S20" s="16" t="s">
        <v>22</v>
      </c>
      <c r="T20" s="16"/>
      <c r="U20" s="15"/>
      <c r="V20" s="14" t="s">
        <v>23</v>
      </c>
    </row>
    <row r="21" spans="16:22" s="4" customFormat="1" ht="11.25">
      <c r="P21" s="17"/>
      <c r="V21" s="10"/>
    </row>
    <row r="22" spans="1:22" s="7" customFormat="1" ht="15" customHeight="1">
      <c r="A22" s="7" t="s">
        <v>46</v>
      </c>
      <c r="C22" s="36">
        <v>3</v>
      </c>
      <c r="D22" s="33">
        <f aca="true" t="shared" si="0" ref="D22:D27">C22/U22*100</f>
        <v>20</v>
      </c>
      <c r="E22" s="36"/>
      <c r="F22" s="36">
        <v>3</v>
      </c>
      <c r="G22" s="33">
        <f aca="true" t="shared" si="1" ref="G22:G27">F22/U22*100</f>
        <v>20</v>
      </c>
      <c r="H22" s="36"/>
      <c r="I22" s="36">
        <v>2</v>
      </c>
      <c r="J22" s="33">
        <f aca="true" t="shared" si="2" ref="J22:J27">I22/U22*100</f>
        <v>13.333333333333334</v>
      </c>
      <c r="K22" s="36"/>
      <c r="L22" s="36">
        <v>1</v>
      </c>
      <c r="M22" s="33">
        <f aca="true" t="shared" si="3" ref="M22:M27">L22/U22*100</f>
        <v>6.666666666666667</v>
      </c>
      <c r="N22" s="36"/>
      <c r="O22" s="36">
        <v>2</v>
      </c>
      <c r="P22" s="33">
        <f aca="true" t="shared" si="4" ref="P22:P27">O22/U22*100</f>
        <v>13.333333333333334</v>
      </c>
      <c r="Q22" s="36"/>
      <c r="R22" s="36">
        <v>4</v>
      </c>
      <c r="S22" s="33">
        <f aca="true" t="shared" si="5" ref="S22:S27">R22/U22*100</f>
        <v>26.666666666666668</v>
      </c>
      <c r="T22" s="36"/>
      <c r="U22" s="36">
        <f>C22+F22+I22+L22+O22+R22</f>
        <v>15</v>
      </c>
      <c r="V22" s="33">
        <v>107</v>
      </c>
    </row>
    <row r="23" spans="1:22" s="7" customFormat="1" ht="15" customHeight="1">
      <c r="A23" s="7" t="s">
        <v>47</v>
      </c>
      <c r="C23" s="36">
        <v>15</v>
      </c>
      <c r="D23" s="33">
        <f t="shared" si="0"/>
        <v>24.193548387096776</v>
      </c>
      <c r="E23" s="36"/>
      <c r="F23" s="36">
        <v>10</v>
      </c>
      <c r="G23" s="33">
        <f t="shared" si="1"/>
        <v>16.129032258064516</v>
      </c>
      <c r="H23" s="36"/>
      <c r="I23" s="36">
        <v>17</v>
      </c>
      <c r="J23" s="33">
        <f t="shared" si="2"/>
        <v>27.419354838709676</v>
      </c>
      <c r="K23" s="36"/>
      <c r="L23" s="36">
        <v>10</v>
      </c>
      <c r="M23" s="33">
        <f t="shared" si="3"/>
        <v>16.129032258064516</v>
      </c>
      <c r="N23" s="36"/>
      <c r="O23" s="36">
        <v>3</v>
      </c>
      <c r="P23" s="33">
        <f t="shared" si="4"/>
        <v>4.838709677419355</v>
      </c>
      <c r="Q23" s="36"/>
      <c r="R23" s="36">
        <v>7</v>
      </c>
      <c r="S23" s="33">
        <f t="shared" si="5"/>
        <v>11.29032258064516</v>
      </c>
      <c r="T23" s="36"/>
      <c r="U23" s="36">
        <f>C23+F23+I23+L23+O23+R23</f>
        <v>62</v>
      </c>
      <c r="V23" s="33">
        <v>144</v>
      </c>
    </row>
    <row r="24" spans="1:22" s="7" customFormat="1" ht="15" customHeight="1">
      <c r="A24" s="7" t="s">
        <v>50</v>
      </c>
      <c r="C24" s="36">
        <v>14</v>
      </c>
      <c r="D24" s="33">
        <f t="shared" si="0"/>
        <v>21.53846153846154</v>
      </c>
      <c r="E24" s="36"/>
      <c r="F24" s="36">
        <v>12</v>
      </c>
      <c r="G24" s="33">
        <f t="shared" si="1"/>
        <v>18.461538461538463</v>
      </c>
      <c r="H24" s="36"/>
      <c r="I24" s="36">
        <v>14</v>
      </c>
      <c r="J24" s="33">
        <f t="shared" si="2"/>
        <v>21.53846153846154</v>
      </c>
      <c r="K24" s="36"/>
      <c r="L24" s="36">
        <v>13</v>
      </c>
      <c r="M24" s="33">
        <f t="shared" si="3"/>
        <v>20</v>
      </c>
      <c r="N24" s="36"/>
      <c r="O24" s="36">
        <v>7</v>
      </c>
      <c r="P24" s="33">
        <f t="shared" si="4"/>
        <v>10.76923076923077</v>
      </c>
      <c r="Q24" s="36"/>
      <c r="R24" s="36">
        <v>5</v>
      </c>
      <c r="S24" s="33">
        <f t="shared" si="5"/>
        <v>7.6923076923076925</v>
      </c>
      <c r="T24" s="36"/>
      <c r="U24" s="36">
        <f>C24+F24+I24+L24+O24+R24</f>
        <v>65</v>
      </c>
      <c r="V24" s="33">
        <v>136</v>
      </c>
    </row>
    <row r="25" spans="1:22" s="7" customFormat="1" ht="15" customHeight="1">
      <c r="A25" s="7" t="s">
        <v>48</v>
      </c>
      <c r="C25" s="36">
        <v>4</v>
      </c>
      <c r="D25" s="33">
        <f t="shared" si="0"/>
        <v>3.4782608695652173</v>
      </c>
      <c r="E25" s="36"/>
      <c r="F25" s="36">
        <v>9</v>
      </c>
      <c r="G25" s="33">
        <f t="shared" si="1"/>
        <v>7.82608695652174</v>
      </c>
      <c r="H25" s="36"/>
      <c r="I25" s="36">
        <v>21</v>
      </c>
      <c r="J25" s="33">
        <f t="shared" si="2"/>
        <v>18.26086956521739</v>
      </c>
      <c r="K25" s="36"/>
      <c r="L25" s="36">
        <v>23</v>
      </c>
      <c r="M25" s="33">
        <f t="shared" si="3"/>
        <v>20</v>
      </c>
      <c r="N25" s="36"/>
      <c r="O25" s="36">
        <v>13</v>
      </c>
      <c r="P25" s="33">
        <f t="shared" si="4"/>
        <v>11.304347826086957</v>
      </c>
      <c r="Q25" s="36"/>
      <c r="R25" s="36">
        <v>45</v>
      </c>
      <c r="S25" s="33">
        <f t="shared" si="5"/>
        <v>39.130434782608695</v>
      </c>
      <c r="T25" s="36"/>
      <c r="U25" s="36">
        <f>C25+F25+I25+L25+O25+R25</f>
        <v>115</v>
      </c>
      <c r="V25" s="33">
        <v>300</v>
      </c>
    </row>
    <row r="26" spans="1:22" s="7" customFormat="1" ht="23.25" customHeight="1">
      <c r="A26" s="7" t="s">
        <v>34</v>
      </c>
      <c r="B26" s="37"/>
      <c r="C26" s="36">
        <v>3</v>
      </c>
      <c r="D26" s="33">
        <f t="shared" si="0"/>
        <v>60</v>
      </c>
      <c r="E26" s="36"/>
      <c r="F26" s="36">
        <v>1</v>
      </c>
      <c r="G26" s="33">
        <f t="shared" si="1"/>
        <v>20</v>
      </c>
      <c r="H26" s="36"/>
      <c r="I26" s="36">
        <v>1</v>
      </c>
      <c r="J26" s="33">
        <f t="shared" si="2"/>
        <v>20</v>
      </c>
      <c r="K26" s="36"/>
      <c r="L26" s="36">
        <v>0</v>
      </c>
      <c r="M26" s="33">
        <f t="shared" si="3"/>
        <v>0</v>
      </c>
      <c r="N26" s="36"/>
      <c r="O26" s="36">
        <v>0</v>
      </c>
      <c r="P26" s="33">
        <f t="shared" si="4"/>
        <v>0</v>
      </c>
      <c r="Q26" s="36"/>
      <c r="R26" s="36">
        <v>0</v>
      </c>
      <c r="S26" s="33">
        <f t="shared" si="5"/>
        <v>0</v>
      </c>
      <c r="T26" s="36"/>
      <c r="U26" s="36">
        <f>C26+F26+I26+L26+O26+R26</f>
        <v>5</v>
      </c>
      <c r="V26" s="33">
        <v>48</v>
      </c>
    </row>
    <row r="27" spans="1:22" s="7" customFormat="1" ht="15" customHeight="1">
      <c r="A27" s="7" t="s">
        <v>4</v>
      </c>
      <c r="B27" s="9"/>
      <c r="C27" s="35">
        <f>SUM(C22:C26)</f>
        <v>39</v>
      </c>
      <c r="D27" s="34">
        <f t="shared" si="0"/>
        <v>14.885496183206106</v>
      </c>
      <c r="E27" s="35"/>
      <c r="F27" s="35">
        <f>SUM(F22:F26)</f>
        <v>35</v>
      </c>
      <c r="G27" s="34">
        <f t="shared" si="1"/>
        <v>13.358778625954198</v>
      </c>
      <c r="H27" s="35"/>
      <c r="I27" s="35">
        <f>SUM(I22:I26)</f>
        <v>55</v>
      </c>
      <c r="J27" s="34">
        <f t="shared" si="2"/>
        <v>20.99236641221374</v>
      </c>
      <c r="K27" s="35"/>
      <c r="L27" s="35">
        <f>SUM(L22:L26)</f>
        <v>47</v>
      </c>
      <c r="M27" s="34">
        <f t="shared" si="3"/>
        <v>17.938931297709924</v>
      </c>
      <c r="N27" s="35"/>
      <c r="O27" s="35">
        <f>SUM(O22:O26)</f>
        <v>25</v>
      </c>
      <c r="P27" s="34">
        <f t="shared" si="4"/>
        <v>9.541984732824428</v>
      </c>
      <c r="Q27" s="35"/>
      <c r="R27" s="35">
        <f>SUM(R22:R26)</f>
        <v>61</v>
      </c>
      <c r="S27" s="34">
        <f t="shared" si="5"/>
        <v>23.282442748091604</v>
      </c>
      <c r="T27" s="35"/>
      <c r="U27" s="35">
        <f>SUM(U22:U26)</f>
        <v>262</v>
      </c>
      <c r="V27" s="34">
        <v>203</v>
      </c>
    </row>
    <row r="30" spans="2:22" ht="11.25">
      <c r="B30" s="71" t="s">
        <v>14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2"/>
      <c r="U30" s="12"/>
      <c r="V30" s="12"/>
    </row>
    <row r="31" spans="2:22" ht="11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8" t="s">
        <v>31</v>
      </c>
    </row>
    <row r="32" spans="2:22" ht="11.25">
      <c r="B32" s="13"/>
      <c r="C32" s="14" t="s">
        <v>15</v>
      </c>
      <c r="D32" s="14"/>
      <c r="E32" s="13"/>
      <c r="F32" s="14" t="s">
        <v>16</v>
      </c>
      <c r="G32" s="14"/>
      <c r="H32" s="13"/>
      <c r="I32" s="14" t="s">
        <v>17</v>
      </c>
      <c r="J32" s="14"/>
      <c r="K32" s="13"/>
      <c r="L32" s="14" t="s">
        <v>18</v>
      </c>
      <c r="M32" s="14"/>
      <c r="N32" s="13"/>
      <c r="O32" s="14" t="s">
        <v>19</v>
      </c>
      <c r="P32" s="14"/>
      <c r="Q32" s="13"/>
      <c r="R32" s="14" t="s">
        <v>20</v>
      </c>
      <c r="S32" s="14"/>
      <c r="T32" s="13"/>
      <c r="U32" s="13" t="s">
        <v>4</v>
      </c>
      <c r="V32" s="8" t="s">
        <v>30</v>
      </c>
    </row>
    <row r="33" spans="2:22" ht="11.25">
      <c r="B33" s="15"/>
      <c r="C33" s="16" t="s">
        <v>21</v>
      </c>
      <c r="D33" s="16" t="s">
        <v>22</v>
      </c>
      <c r="E33" s="16"/>
      <c r="F33" s="16" t="s">
        <v>21</v>
      </c>
      <c r="G33" s="16" t="s">
        <v>22</v>
      </c>
      <c r="H33" s="16"/>
      <c r="I33" s="16" t="s">
        <v>21</v>
      </c>
      <c r="J33" s="16" t="s">
        <v>22</v>
      </c>
      <c r="K33" s="16"/>
      <c r="L33" s="16" t="s">
        <v>21</v>
      </c>
      <c r="M33" s="16" t="s">
        <v>22</v>
      </c>
      <c r="N33" s="16"/>
      <c r="O33" s="16" t="s">
        <v>21</v>
      </c>
      <c r="P33" s="16" t="s">
        <v>22</v>
      </c>
      <c r="Q33" s="16"/>
      <c r="R33" s="16" t="s">
        <v>21</v>
      </c>
      <c r="S33" s="16" t="s">
        <v>22</v>
      </c>
      <c r="T33" s="16"/>
      <c r="U33" s="15"/>
      <c r="V33" s="14" t="s">
        <v>23</v>
      </c>
    </row>
    <row r="34" spans="2:22" ht="11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7"/>
      <c r="Q34" s="4"/>
      <c r="R34" s="4"/>
      <c r="S34" s="4"/>
      <c r="T34" s="4"/>
      <c r="U34" s="4"/>
      <c r="V34" s="10"/>
    </row>
    <row r="35" spans="2:22" ht="11.25">
      <c r="B35" s="7" t="s">
        <v>35</v>
      </c>
      <c r="C35" s="36">
        <v>4</v>
      </c>
      <c r="D35" s="33">
        <f aca="true" t="shared" si="6" ref="D35:D40">+(C35/$U35)*100</f>
        <v>26.666666666666668</v>
      </c>
      <c r="E35" s="36"/>
      <c r="F35" s="36">
        <v>3</v>
      </c>
      <c r="G35" s="33">
        <f aca="true" t="shared" si="7" ref="G35:G40">+(F35/$U35)*100</f>
        <v>20</v>
      </c>
      <c r="H35" s="36"/>
      <c r="I35" s="36">
        <v>1</v>
      </c>
      <c r="J35" s="33">
        <f aca="true" t="shared" si="8" ref="J35:J40">+(I35/$U35)*100</f>
        <v>6.666666666666667</v>
      </c>
      <c r="K35" s="36"/>
      <c r="L35" s="36">
        <v>1</v>
      </c>
      <c r="M35" s="33">
        <f aca="true" t="shared" si="9" ref="M35:M40">+(L35/$U35)*100</f>
        <v>6.666666666666667</v>
      </c>
      <c r="N35" s="36"/>
      <c r="O35" s="36">
        <v>3</v>
      </c>
      <c r="P35" s="33">
        <f aca="true" t="shared" si="10" ref="P35:P40">+(O35/$U35)*100</f>
        <v>20</v>
      </c>
      <c r="Q35" s="36"/>
      <c r="R35" s="36">
        <v>3</v>
      </c>
      <c r="S35" s="33">
        <f aca="true" t="shared" si="11" ref="S35:S40">+(R35/$U35)*100</f>
        <v>20</v>
      </c>
      <c r="T35" s="36"/>
      <c r="U35" s="36">
        <f>SUM(T35,C35,F35,I35,L35,O35,R35)</f>
        <v>15</v>
      </c>
      <c r="V35" s="33">
        <v>132</v>
      </c>
    </row>
    <row r="36" spans="2:22" ht="11.25">
      <c r="B36" s="7" t="s">
        <v>1</v>
      </c>
      <c r="C36" s="36">
        <v>12</v>
      </c>
      <c r="D36" s="33">
        <f t="shared" si="6"/>
        <v>18.461538461538463</v>
      </c>
      <c r="E36" s="36"/>
      <c r="F36" s="36">
        <v>13</v>
      </c>
      <c r="G36" s="33">
        <f t="shared" si="7"/>
        <v>20</v>
      </c>
      <c r="H36" s="36"/>
      <c r="I36" s="36">
        <v>15</v>
      </c>
      <c r="J36" s="33">
        <f t="shared" si="8"/>
        <v>23.076923076923077</v>
      </c>
      <c r="K36" s="36"/>
      <c r="L36" s="36">
        <v>13</v>
      </c>
      <c r="M36" s="33">
        <f t="shared" si="9"/>
        <v>20</v>
      </c>
      <c r="N36" s="36"/>
      <c r="O36" s="36">
        <v>7</v>
      </c>
      <c r="P36" s="33">
        <f t="shared" si="10"/>
        <v>10.76923076923077</v>
      </c>
      <c r="Q36" s="36"/>
      <c r="R36" s="36">
        <v>5</v>
      </c>
      <c r="S36" s="33">
        <f t="shared" si="11"/>
        <v>7.6923076923076925</v>
      </c>
      <c r="T36" s="36"/>
      <c r="U36" s="36">
        <f>SUM(T36,C36,F36,I36,L36,O36,R36)</f>
        <v>65</v>
      </c>
      <c r="V36" s="33">
        <v>171</v>
      </c>
    </row>
    <row r="37" spans="2:22" ht="11.25">
      <c r="B37" s="7" t="s">
        <v>2</v>
      </c>
      <c r="C37" s="36">
        <v>14</v>
      </c>
      <c r="D37" s="33">
        <f t="shared" si="6"/>
        <v>21.21212121212121</v>
      </c>
      <c r="E37" s="36"/>
      <c r="F37" s="36">
        <v>6</v>
      </c>
      <c r="G37" s="33">
        <f t="shared" si="7"/>
        <v>9.090909090909092</v>
      </c>
      <c r="H37" s="36"/>
      <c r="I37" s="36">
        <v>20</v>
      </c>
      <c r="J37" s="33">
        <f t="shared" si="8"/>
        <v>30.303030303030305</v>
      </c>
      <c r="K37" s="36"/>
      <c r="L37" s="36">
        <v>12</v>
      </c>
      <c r="M37" s="33">
        <f t="shared" si="9"/>
        <v>18.181818181818183</v>
      </c>
      <c r="N37" s="36"/>
      <c r="O37" s="36">
        <v>9</v>
      </c>
      <c r="P37" s="33">
        <f t="shared" si="10"/>
        <v>13.636363636363635</v>
      </c>
      <c r="Q37" s="36"/>
      <c r="R37" s="36">
        <v>5</v>
      </c>
      <c r="S37" s="33">
        <f t="shared" si="11"/>
        <v>7.575757575757576</v>
      </c>
      <c r="T37" s="36"/>
      <c r="U37" s="36">
        <f>SUM(T37,C37,F37,I37,L37,O37,R37)</f>
        <v>66</v>
      </c>
      <c r="V37" s="33">
        <v>158.5</v>
      </c>
    </row>
    <row r="38" spans="2:22" ht="11.25">
      <c r="B38" s="7" t="s">
        <v>3</v>
      </c>
      <c r="C38" s="36">
        <v>3</v>
      </c>
      <c r="D38" s="33">
        <f t="shared" si="6"/>
        <v>2.479338842975207</v>
      </c>
      <c r="E38" s="36"/>
      <c r="F38" s="36">
        <v>8</v>
      </c>
      <c r="G38" s="33">
        <f t="shared" si="7"/>
        <v>6.6115702479338845</v>
      </c>
      <c r="H38" s="36"/>
      <c r="I38" s="36">
        <v>27</v>
      </c>
      <c r="J38" s="33">
        <f t="shared" si="8"/>
        <v>22.31404958677686</v>
      </c>
      <c r="K38" s="36"/>
      <c r="L38" s="36">
        <v>23</v>
      </c>
      <c r="M38" s="33">
        <f t="shared" si="9"/>
        <v>19.00826446280992</v>
      </c>
      <c r="N38" s="36"/>
      <c r="O38" s="36">
        <v>20</v>
      </c>
      <c r="P38" s="33">
        <f t="shared" si="10"/>
        <v>16.528925619834713</v>
      </c>
      <c r="Q38" s="36"/>
      <c r="R38" s="36">
        <v>40</v>
      </c>
      <c r="S38" s="33">
        <f t="shared" si="11"/>
        <v>33.057851239669425</v>
      </c>
      <c r="T38" s="36"/>
      <c r="U38" s="36">
        <f>SUM(T38,C38,F38,I38,L38,O38,R38)</f>
        <v>121</v>
      </c>
      <c r="V38" s="33">
        <v>298</v>
      </c>
    </row>
    <row r="39" spans="2:22" ht="11.25">
      <c r="B39" t="s">
        <v>39</v>
      </c>
      <c r="C39">
        <v>3</v>
      </c>
      <c r="D39">
        <f t="shared" si="6"/>
        <v>60</v>
      </c>
      <c r="F39">
        <v>2</v>
      </c>
      <c r="G39">
        <f t="shared" si="7"/>
        <v>40</v>
      </c>
      <c r="I39">
        <v>0</v>
      </c>
      <c r="J39">
        <f t="shared" si="8"/>
        <v>0</v>
      </c>
      <c r="L39">
        <v>0</v>
      </c>
      <c r="M39">
        <f t="shared" si="9"/>
        <v>0</v>
      </c>
      <c r="O39">
        <v>0</v>
      </c>
      <c r="P39">
        <f t="shared" si="10"/>
        <v>0</v>
      </c>
      <c r="R39">
        <v>0</v>
      </c>
      <c r="S39">
        <f t="shared" si="11"/>
        <v>0</v>
      </c>
      <c r="U39">
        <f>SUM(T39,C39,F39,I39,L39,O39,R39)</f>
        <v>5</v>
      </c>
      <c r="V39">
        <v>49</v>
      </c>
    </row>
    <row r="40" spans="2:22" ht="11.25">
      <c r="B40" s="9" t="s">
        <v>4</v>
      </c>
      <c r="C40" s="35">
        <f>SUM(C35:C39)</f>
        <v>36</v>
      </c>
      <c r="D40" s="34">
        <f t="shared" si="6"/>
        <v>13.23529411764706</v>
      </c>
      <c r="E40" s="35"/>
      <c r="F40" s="35">
        <f>SUM(F35:F39)</f>
        <v>32</v>
      </c>
      <c r="G40" s="34">
        <f t="shared" si="7"/>
        <v>11.76470588235294</v>
      </c>
      <c r="H40" s="35"/>
      <c r="I40" s="35">
        <f>SUM(I35:I39)</f>
        <v>63</v>
      </c>
      <c r="J40" s="34">
        <f t="shared" si="8"/>
        <v>23.161764705882355</v>
      </c>
      <c r="K40" s="35"/>
      <c r="L40" s="35">
        <f>SUM(L35:L39)</f>
        <v>49</v>
      </c>
      <c r="M40" s="34">
        <f t="shared" si="9"/>
        <v>18.014705882352942</v>
      </c>
      <c r="N40" s="35"/>
      <c r="O40" s="35">
        <f>SUM(O35:O39)</f>
        <v>39</v>
      </c>
      <c r="P40" s="34">
        <f t="shared" si="10"/>
        <v>14.338235294117647</v>
      </c>
      <c r="Q40" s="35"/>
      <c r="R40" s="35">
        <f>SUM(R35:R39)</f>
        <v>53</v>
      </c>
      <c r="S40" s="34">
        <f t="shared" si="11"/>
        <v>19.485294117647058</v>
      </c>
      <c r="T40" s="35"/>
      <c r="U40" s="35">
        <f>SUM(U35:U39)</f>
        <v>272</v>
      </c>
      <c r="V40" s="34">
        <v>206.5</v>
      </c>
    </row>
    <row r="43" ht="11.25">
      <c r="V43" s="1"/>
    </row>
    <row r="44" spans="2:22" ht="11.25">
      <c r="B44" s="71" t="s">
        <v>14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12"/>
      <c r="U44" s="12"/>
      <c r="V44" s="12"/>
    </row>
    <row r="45" spans="2:22" ht="11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8" t="s">
        <v>31</v>
      </c>
    </row>
    <row r="46" spans="2:22" ht="11.25">
      <c r="B46" s="13"/>
      <c r="C46" s="14" t="s">
        <v>15</v>
      </c>
      <c r="D46" s="14"/>
      <c r="E46" s="13"/>
      <c r="F46" s="14" t="s">
        <v>16</v>
      </c>
      <c r="G46" s="14"/>
      <c r="H46" s="13"/>
      <c r="I46" s="14" t="s">
        <v>17</v>
      </c>
      <c r="J46" s="14"/>
      <c r="K46" s="13"/>
      <c r="L46" s="14" t="s">
        <v>18</v>
      </c>
      <c r="M46" s="14"/>
      <c r="N46" s="13"/>
      <c r="O46" s="14" t="s">
        <v>19</v>
      </c>
      <c r="P46" s="14"/>
      <c r="Q46" s="13"/>
      <c r="R46" s="14" t="s">
        <v>20</v>
      </c>
      <c r="S46" s="14"/>
      <c r="T46" s="13"/>
      <c r="U46" s="13" t="s">
        <v>4</v>
      </c>
      <c r="V46" s="8" t="s">
        <v>30</v>
      </c>
    </row>
    <row r="47" spans="2:22" ht="11.25">
      <c r="B47" s="15"/>
      <c r="C47" s="16" t="s">
        <v>21</v>
      </c>
      <c r="D47" s="16" t="s">
        <v>22</v>
      </c>
      <c r="E47" s="16"/>
      <c r="F47" s="16" t="s">
        <v>21</v>
      </c>
      <c r="G47" s="16" t="s">
        <v>22</v>
      </c>
      <c r="H47" s="16"/>
      <c r="I47" s="16" t="s">
        <v>21</v>
      </c>
      <c r="J47" s="16" t="s">
        <v>22</v>
      </c>
      <c r="K47" s="16"/>
      <c r="L47" s="16" t="s">
        <v>21</v>
      </c>
      <c r="M47" s="16" t="s">
        <v>22</v>
      </c>
      <c r="N47" s="16"/>
      <c r="O47" s="16" t="s">
        <v>21</v>
      </c>
      <c r="P47" s="16" t="s">
        <v>22</v>
      </c>
      <c r="Q47" s="16"/>
      <c r="R47" s="16" t="s">
        <v>21</v>
      </c>
      <c r="S47" s="16" t="s">
        <v>22</v>
      </c>
      <c r="T47" s="16"/>
      <c r="U47" s="15"/>
      <c r="V47" s="14" t="s">
        <v>23</v>
      </c>
    </row>
    <row r="48" spans="2:22" ht="11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7"/>
      <c r="Q48" s="4"/>
      <c r="R48" s="4"/>
      <c r="S48" s="4"/>
      <c r="T48" s="4"/>
      <c r="U48" s="4"/>
      <c r="V48" s="10"/>
    </row>
    <row r="49" spans="2:22" ht="11.25">
      <c r="B49" s="4" t="s">
        <v>35</v>
      </c>
      <c r="C49" s="4">
        <v>4</v>
      </c>
      <c r="D49" s="17">
        <f>+(C49/$U49)*100</f>
        <v>26.666666666666668</v>
      </c>
      <c r="E49" s="4"/>
      <c r="F49" s="4">
        <v>2</v>
      </c>
      <c r="G49" s="17">
        <f>+(F49/$U49)*100</f>
        <v>13.333333333333334</v>
      </c>
      <c r="H49" s="4"/>
      <c r="I49" s="4">
        <v>2</v>
      </c>
      <c r="J49" s="17">
        <f>+(I49/$U49)*100</f>
        <v>13.333333333333334</v>
      </c>
      <c r="K49" s="4"/>
      <c r="L49" s="4">
        <v>1</v>
      </c>
      <c r="M49" s="17">
        <f>+(L49/$U49)*100</f>
        <v>6.666666666666667</v>
      </c>
      <c r="N49" s="4"/>
      <c r="O49" s="4">
        <v>2</v>
      </c>
      <c r="P49" s="17">
        <f>+(O49/$U49)*100</f>
        <v>13.333333333333334</v>
      </c>
      <c r="Q49" s="4"/>
      <c r="R49" s="4">
        <v>4</v>
      </c>
      <c r="S49" s="17">
        <f>+(R49/$U49)*100</f>
        <v>26.666666666666668</v>
      </c>
      <c r="T49" s="4"/>
      <c r="U49" s="4">
        <f>SUM(T49,C49,F49,I49,L49,O49,R49)</f>
        <v>15</v>
      </c>
      <c r="V49" s="18">
        <v>139</v>
      </c>
    </row>
    <row r="50" spans="2:22" ht="11.25">
      <c r="B50" s="4" t="s">
        <v>1</v>
      </c>
      <c r="C50" s="4">
        <v>17</v>
      </c>
      <c r="D50" s="17">
        <f>+(C50/$U50)*100</f>
        <v>23.943661971830984</v>
      </c>
      <c r="E50" s="4"/>
      <c r="F50" s="4">
        <v>11</v>
      </c>
      <c r="G50" s="17">
        <f>+(F50/$U50)*100</f>
        <v>15.492957746478872</v>
      </c>
      <c r="H50" s="4"/>
      <c r="I50" s="4">
        <v>21</v>
      </c>
      <c r="J50" s="17">
        <f>+(I50/$U50)*100</f>
        <v>29.577464788732392</v>
      </c>
      <c r="K50" s="4"/>
      <c r="L50" s="4">
        <v>9</v>
      </c>
      <c r="M50" s="17">
        <f>+(L50/$U50)*100</f>
        <v>12.676056338028168</v>
      </c>
      <c r="N50" s="4"/>
      <c r="O50" s="4">
        <v>7</v>
      </c>
      <c r="P50" s="17">
        <f>+(O50/$U50)*100</f>
        <v>9.859154929577464</v>
      </c>
      <c r="Q50" s="4"/>
      <c r="R50" s="4">
        <v>6</v>
      </c>
      <c r="S50" s="17">
        <f>+(R50/$U50)*100</f>
        <v>8.450704225352112</v>
      </c>
      <c r="T50" s="4"/>
      <c r="U50" s="4">
        <f>SUM(T50,C50,F50,I50,L50,O50,R50)</f>
        <v>71</v>
      </c>
      <c r="V50" s="18">
        <v>136</v>
      </c>
    </row>
    <row r="51" spans="2:22" ht="11.25">
      <c r="B51" s="4" t="s">
        <v>2</v>
      </c>
      <c r="C51" s="4">
        <v>15</v>
      </c>
      <c r="D51" s="17">
        <f>+(C51/$U51)*100</f>
        <v>22.388059701492537</v>
      </c>
      <c r="E51" s="4"/>
      <c r="F51" s="4">
        <v>5</v>
      </c>
      <c r="G51" s="17">
        <f>+(F51/$U51)*100</f>
        <v>7.462686567164178</v>
      </c>
      <c r="H51" s="4"/>
      <c r="I51" s="4">
        <v>22</v>
      </c>
      <c r="J51" s="17">
        <f>+(I51/$U51)*100</f>
        <v>32.83582089552239</v>
      </c>
      <c r="K51" s="4"/>
      <c r="L51" s="4">
        <v>11</v>
      </c>
      <c r="M51" s="17">
        <f>+(L51/$U51)*100</f>
        <v>16.417910447761194</v>
      </c>
      <c r="N51" s="4"/>
      <c r="O51" s="4">
        <v>9</v>
      </c>
      <c r="P51" s="17">
        <f>+(O51/$U51)*100</f>
        <v>13.432835820895523</v>
      </c>
      <c r="Q51" s="4"/>
      <c r="R51" s="4">
        <v>5</v>
      </c>
      <c r="S51" s="17">
        <f>+(R51/$U51)*100</f>
        <v>7.462686567164178</v>
      </c>
      <c r="T51" s="4"/>
      <c r="U51" s="4">
        <f>SUM(T51,C51,F51,I51,L51,O51,R51)</f>
        <v>67</v>
      </c>
      <c r="V51" s="18">
        <v>155</v>
      </c>
    </row>
    <row r="52" spans="2:22" ht="11.25">
      <c r="B52" s="4" t="s">
        <v>3</v>
      </c>
      <c r="C52" s="4">
        <v>2</v>
      </c>
      <c r="D52" s="17">
        <f>+(C52/$U52)*100</f>
        <v>1.6528925619834711</v>
      </c>
      <c r="E52" s="4"/>
      <c r="F52" s="4">
        <v>7</v>
      </c>
      <c r="G52" s="17">
        <f>+(F52/$U52)*100</f>
        <v>5.785123966942149</v>
      </c>
      <c r="H52" s="4"/>
      <c r="I52" s="4">
        <v>28</v>
      </c>
      <c r="J52" s="17">
        <f>+(I52/$U52)*100</f>
        <v>23.140495867768596</v>
      </c>
      <c r="K52" s="4"/>
      <c r="L52" s="4">
        <v>24</v>
      </c>
      <c r="M52" s="17">
        <f>+(L52/$U52)*100</f>
        <v>19.834710743801654</v>
      </c>
      <c r="N52" s="4"/>
      <c r="O52" s="4">
        <v>18</v>
      </c>
      <c r="P52" s="17">
        <f>+(O52/$U52)*100</f>
        <v>14.87603305785124</v>
      </c>
      <c r="Q52" s="4"/>
      <c r="R52" s="4">
        <v>42</v>
      </c>
      <c r="S52" s="17">
        <f>+(R52/$U52)*100</f>
        <v>34.710743801652896</v>
      </c>
      <c r="T52" s="4"/>
      <c r="U52" s="4">
        <f>SUM(T52,C52,F52,I52,L52,O52,R52)</f>
        <v>121</v>
      </c>
      <c r="V52" s="18">
        <v>299</v>
      </c>
    </row>
    <row r="53" spans="2:22" ht="11.25">
      <c r="B53" s="4" t="s">
        <v>29</v>
      </c>
      <c r="C53" s="4">
        <v>2</v>
      </c>
      <c r="D53" s="17">
        <f>+(C53/$U53)*100</f>
        <v>40</v>
      </c>
      <c r="E53" s="4"/>
      <c r="F53" s="4">
        <v>3</v>
      </c>
      <c r="G53" s="17">
        <f>+(F53/$U53)*100</f>
        <v>60</v>
      </c>
      <c r="H53" s="4"/>
      <c r="I53" s="4">
        <v>0</v>
      </c>
      <c r="J53" s="17">
        <f>+(I53/$U53)*100</f>
        <v>0</v>
      </c>
      <c r="K53" s="4"/>
      <c r="L53" s="4">
        <v>0</v>
      </c>
      <c r="M53" s="17">
        <f>+(L53/$U53)*100</f>
        <v>0</v>
      </c>
      <c r="N53" s="4"/>
      <c r="O53" s="4">
        <v>0</v>
      </c>
      <c r="P53" s="17">
        <f>+(O53/$U53)*100</f>
        <v>0</v>
      </c>
      <c r="Q53" s="4"/>
      <c r="R53" s="4">
        <v>0</v>
      </c>
      <c r="S53" s="17">
        <f>+(R53/$U53)*100</f>
        <v>0</v>
      </c>
      <c r="T53" s="4"/>
      <c r="U53" s="4">
        <f>SUM(T53,C53,F53,I53,L53,O53,R53)</f>
        <v>5</v>
      </c>
      <c r="V53" s="18">
        <v>56</v>
      </c>
    </row>
    <row r="54" spans="2:22" ht="11.25">
      <c r="B54" s="4" t="s">
        <v>33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17"/>
      <c r="N54" s="4"/>
      <c r="O54" s="4"/>
      <c r="P54" s="4"/>
      <c r="Q54" s="4"/>
      <c r="R54" s="4"/>
      <c r="S54" s="17"/>
      <c r="T54" s="4"/>
      <c r="U54" s="4"/>
      <c r="V54" s="18"/>
    </row>
    <row r="55" spans="2:22" ht="11.25">
      <c r="B55" s="9" t="s">
        <v>4</v>
      </c>
      <c r="C55" s="9">
        <f>SUM(C49:C54)</f>
        <v>40</v>
      </c>
      <c r="D55" s="19">
        <f>+(C55/$U55)*100</f>
        <v>14.336917562724013</v>
      </c>
      <c r="E55" s="9"/>
      <c r="F55" s="9">
        <f>SUM(F49:F54)</f>
        <v>28</v>
      </c>
      <c r="G55" s="19">
        <f>+(F55/$U55)*100</f>
        <v>10.03584229390681</v>
      </c>
      <c r="H55" s="9"/>
      <c r="I55" s="9">
        <f>SUM(I49:I54)</f>
        <v>73</v>
      </c>
      <c r="J55" s="19">
        <f>+(I55/$U55)*100</f>
        <v>26.16487455197133</v>
      </c>
      <c r="K55" s="9"/>
      <c r="L55" s="9">
        <f>SUM(L49:L54)</f>
        <v>45</v>
      </c>
      <c r="M55" s="19">
        <f>+(L55/$U55)*100</f>
        <v>16.129032258064516</v>
      </c>
      <c r="N55" s="9"/>
      <c r="O55" s="9">
        <f>SUM(O49:O54)</f>
        <v>36</v>
      </c>
      <c r="P55" s="19">
        <f>+(O55/$U55)*100</f>
        <v>12.903225806451612</v>
      </c>
      <c r="Q55" s="9"/>
      <c r="R55" s="9">
        <f>SUM(R49:R54)</f>
        <v>57</v>
      </c>
      <c r="S55" s="19">
        <f>+(R55/$U55)*100</f>
        <v>20.43010752688172</v>
      </c>
      <c r="T55" s="9"/>
      <c r="U55" s="9">
        <f>SUM(U49:U54)</f>
        <v>279</v>
      </c>
      <c r="V55" s="20">
        <v>199</v>
      </c>
    </row>
  </sheetData>
  <sheetProtection/>
  <mergeCells count="18">
    <mergeCell ref="B30:S30"/>
    <mergeCell ref="B44:S44"/>
    <mergeCell ref="C4:S4"/>
    <mergeCell ref="C6:D6"/>
    <mergeCell ref="R6:S6"/>
    <mergeCell ref="O6:P6"/>
    <mergeCell ref="L6:M6"/>
    <mergeCell ref="I6:J6"/>
    <mergeCell ref="A6:A7"/>
    <mergeCell ref="A1:V1"/>
    <mergeCell ref="C17:S17"/>
    <mergeCell ref="C19:D19"/>
    <mergeCell ref="F19:G19"/>
    <mergeCell ref="I19:J19"/>
    <mergeCell ref="L19:M19"/>
    <mergeCell ref="O19:P19"/>
    <mergeCell ref="R19:S19"/>
    <mergeCell ref="F6:G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0"/>
  <sheetViews>
    <sheetView showGridLines="0" zoomScalePageLayoutView="0" workbookViewId="0" topLeftCell="A1">
      <selection activeCell="A15" sqref="A15"/>
    </sheetView>
  </sheetViews>
  <sheetFormatPr defaultColWidth="9.33203125" defaultRowHeight="11.25"/>
  <cols>
    <col min="1" max="1" width="30.83203125" style="0" customWidth="1"/>
    <col min="2" max="2" width="24.5" style="0" bestFit="1" customWidth="1"/>
    <col min="3" max="3" width="17" style="0" customWidth="1"/>
    <col min="4" max="4" width="14" style="0" customWidth="1"/>
    <col min="5" max="5" width="14.16015625" style="0" customWidth="1"/>
    <col min="6" max="6" width="19.5" style="0" customWidth="1"/>
  </cols>
  <sheetData>
    <row r="1" spans="1:6" s="2" customFormat="1" ht="21.75" customHeight="1">
      <c r="A1" s="44" t="s">
        <v>55</v>
      </c>
      <c r="B1" s="45"/>
      <c r="C1" s="45"/>
      <c r="D1" s="45"/>
      <c r="E1" s="45"/>
      <c r="F1" s="43"/>
    </row>
    <row r="2" spans="2:25" ht="11.25">
      <c r="B2" s="4"/>
      <c r="C2" s="10"/>
      <c r="D2" s="10"/>
      <c r="E2" s="10"/>
      <c r="F2" s="1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6" s="2" customFormat="1" ht="25.5" customHeight="1">
      <c r="A3" s="9" t="s">
        <v>49</v>
      </c>
      <c r="B3" s="9"/>
      <c r="C3" s="5" t="s">
        <v>24</v>
      </c>
      <c r="D3" s="5" t="s">
        <v>27</v>
      </c>
      <c r="E3" s="5" t="s">
        <v>28</v>
      </c>
      <c r="F3" s="5" t="s">
        <v>25</v>
      </c>
    </row>
    <row r="4" spans="1:6" s="2" customFormat="1" ht="7.5" customHeight="1">
      <c r="A4" s="4"/>
      <c r="B4" s="4"/>
      <c r="C4" s="33"/>
      <c r="D4" s="33"/>
      <c r="E4" s="33"/>
      <c r="F4" s="33"/>
    </row>
    <row r="5" spans="1:6" s="2" customFormat="1" ht="15" customHeight="1">
      <c r="A5" s="4" t="s">
        <v>46</v>
      </c>
      <c r="B5" s="4"/>
      <c r="C5" s="33">
        <v>15.6</v>
      </c>
      <c r="D5" s="33">
        <v>16.37</v>
      </c>
      <c r="E5" s="33">
        <v>17.1</v>
      </c>
      <c r="F5" s="33">
        <v>16.5</v>
      </c>
    </row>
    <row r="6" spans="1:6" s="2" customFormat="1" ht="15" customHeight="1">
      <c r="A6" s="4" t="s">
        <v>47</v>
      </c>
      <c r="B6" s="4"/>
      <c r="C6" s="33">
        <v>14.74</v>
      </c>
      <c r="D6" s="33">
        <v>16.07</v>
      </c>
      <c r="E6" s="33">
        <v>18.2</v>
      </c>
      <c r="F6" s="33">
        <v>16.28</v>
      </c>
    </row>
    <row r="7" spans="1:6" s="2" customFormat="1" ht="15" customHeight="1">
      <c r="A7" s="4" t="s">
        <v>50</v>
      </c>
      <c r="B7" s="4"/>
      <c r="C7" s="33">
        <v>16.1</v>
      </c>
      <c r="D7" s="33">
        <v>17.16</v>
      </c>
      <c r="E7" s="33">
        <v>18.2</v>
      </c>
      <c r="F7" s="33">
        <v>17.2</v>
      </c>
    </row>
    <row r="8" spans="1:6" s="2" customFormat="1" ht="15" customHeight="1">
      <c r="A8" s="4" t="s">
        <v>48</v>
      </c>
      <c r="B8" s="4"/>
      <c r="C8" s="33">
        <v>18.3</v>
      </c>
      <c r="D8" s="33">
        <v>18.94</v>
      </c>
      <c r="E8" s="33">
        <v>21.2</v>
      </c>
      <c r="F8" s="33">
        <v>19.26</v>
      </c>
    </row>
    <row r="9" spans="1:6" s="2" customFormat="1" ht="15" customHeight="1">
      <c r="A9" s="4" t="s">
        <v>34</v>
      </c>
      <c r="B9" s="7"/>
      <c r="C9" s="33">
        <v>11.13</v>
      </c>
      <c r="D9" s="33">
        <v>13.5</v>
      </c>
      <c r="E9" s="33">
        <v>10</v>
      </c>
      <c r="F9" s="33">
        <v>11.75</v>
      </c>
    </row>
    <row r="10" spans="2:6" s="2" customFormat="1" ht="5.25" customHeight="1">
      <c r="B10" s="7"/>
      <c r="C10" s="33"/>
      <c r="E10" s="33"/>
      <c r="F10" s="33"/>
    </row>
    <row r="11" spans="1:6" s="2" customFormat="1" ht="15" customHeight="1">
      <c r="A11" s="9" t="s">
        <v>4</v>
      </c>
      <c r="B11" s="9"/>
      <c r="C11" s="34">
        <v>17</v>
      </c>
      <c r="D11" s="34">
        <v>17.9</v>
      </c>
      <c r="E11" s="34">
        <v>19.8</v>
      </c>
      <c r="F11" s="34">
        <v>18.15</v>
      </c>
    </row>
    <row r="12" spans="12:25" ht="11.25"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2:25" ht="11.25"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3:25" ht="11.25">
      <c r="C14" s="22"/>
      <c r="D14" s="22"/>
      <c r="E14" s="22"/>
      <c r="F14" s="2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2:6" s="2" customFormat="1" ht="25.5" customHeight="1">
      <c r="B15" s="9" t="s">
        <v>0</v>
      </c>
      <c r="C15" s="5" t="s">
        <v>24</v>
      </c>
      <c r="D15" s="5" t="s">
        <v>27</v>
      </c>
      <c r="E15" s="5" t="s">
        <v>28</v>
      </c>
      <c r="F15" s="5" t="s">
        <v>25</v>
      </c>
    </row>
    <row r="16" spans="2:25" ht="11.25">
      <c r="B16" s="4"/>
      <c r="C16" s="10"/>
      <c r="D16" s="10"/>
      <c r="E16" s="10"/>
      <c r="F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2:6" s="2" customFormat="1" ht="15" customHeight="1">
      <c r="B17" s="7" t="s">
        <v>26</v>
      </c>
      <c r="C17" s="33">
        <v>15.2</v>
      </c>
      <c r="D17" s="33">
        <v>17.3</v>
      </c>
      <c r="E17" s="33">
        <v>17</v>
      </c>
      <c r="F17" s="33">
        <v>16.5</v>
      </c>
    </row>
    <row r="18" spans="2:6" s="2" customFormat="1" ht="15" customHeight="1">
      <c r="B18" s="7" t="s">
        <v>1</v>
      </c>
      <c r="C18" s="33">
        <v>15.1</v>
      </c>
      <c r="D18" s="33">
        <v>16.5</v>
      </c>
      <c r="E18" s="33">
        <v>17.4</v>
      </c>
      <c r="F18" s="33">
        <v>16.4</v>
      </c>
    </row>
    <row r="19" spans="2:6" s="2" customFormat="1" ht="15" customHeight="1">
      <c r="B19" s="7" t="s">
        <v>2</v>
      </c>
      <c r="C19" s="33">
        <v>15.9</v>
      </c>
      <c r="D19" s="33">
        <v>16.8</v>
      </c>
      <c r="E19" s="33">
        <v>17.8</v>
      </c>
      <c r="F19" s="33">
        <v>16.8</v>
      </c>
    </row>
    <row r="20" spans="2:6" s="2" customFormat="1" ht="15" customHeight="1">
      <c r="B20" s="7" t="s">
        <v>3</v>
      </c>
      <c r="C20" s="33">
        <v>18</v>
      </c>
      <c r="D20" s="33">
        <v>19.3</v>
      </c>
      <c r="E20" s="33">
        <v>21.2</v>
      </c>
      <c r="F20" s="33">
        <v>19.3</v>
      </c>
    </row>
    <row r="21" spans="2:6" s="2" customFormat="1" ht="15" customHeight="1">
      <c r="B21" s="7" t="s">
        <v>34</v>
      </c>
      <c r="C21" s="33">
        <v>12.3</v>
      </c>
      <c r="D21" s="33">
        <v>10.7</v>
      </c>
      <c r="E21" s="33">
        <v>9.1</v>
      </c>
      <c r="F21" s="33">
        <v>11.2</v>
      </c>
    </row>
    <row r="22" spans="2:6" s="2" customFormat="1" ht="11.25">
      <c r="B22" s="7"/>
      <c r="C22" s="33"/>
      <c r="D22" s="33"/>
      <c r="E22" s="33"/>
      <c r="F22" s="33"/>
    </row>
    <row r="23" spans="2:6" s="2" customFormat="1" ht="15" customHeight="1">
      <c r="B23" s="9" t="s">
        <v>4</v>
      </c>
      <c r="C23" s="34">
        <v>16.9</v>
      </c>
      <c r="D23" s="34">
        <v>18.1</v>
      </c>
      <c r="E23" s="34">
        <v>19.4</v>
      </c>
      <c r="F23" s="34">
        <v>18.1</v>
      </c>
    </row>
    <row r="24" spans="12:25" ht="11.25"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2:25" ht="11.25"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3:25" ht="11.25">
      <c r="C26" s="22"/>
      <c r="D26" s="22"/>
      <c r="E26" s="22"/>
      <c r="F26" s="2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1.25">
      <c r="B27" s="9" t="s">
        <v>0</v>
      </c>
      <c r="C27" s="5" t="s">
        <v>24</v>
      </c>
      <c r="D27" s="5" t="s">
        <v>27</v>
      </c>
      <c r="E27" s="5" t="s">
        <v>28</v>
      </c>
      <c r="F27" s="5" t="s">
        <v>25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1.25">
      <c r="B28" s="4"/>
      <c r="C28" s="10"/>
      <c r="D28" s="10"/>
      <c r="E28" s="10"/>
      <c r="F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1.25">
      <c r="B29" s="7" t="s">
        <v>26</v>
      </c>
      <c r="C29" s="33">
        <v>15.770491803278688</v>
      </c>
      <c r="D29" s="33">
        <v>17.84090909090909</v>
      </c>
      <c r="E29" s="33">
        <v>18.148936170212767</v>
      </c>
      <c r="F29" s="33">
        <v>17.421768707482993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1.25">
      <c r="B30" s="7" t="s">
        <v>1</v>
      </c>
      <c r="C30" s="33">
        <v>15.504761904761905</v>
      </c>
      <c r="D30" s="33">
        <v>16.937106918238992</v>
      </c>
      <c r="E30" s="33">
        <v>18.38888888888889</v>
      </c>
      <c r="F30" s="33">
        <v>17.01747572815534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1.25">
      <c r="B31" s="7" t="s">
        <v>2</v>
      </c>
      <c r="C31" s="33">
        <v>16.287735849056602</v>
      </c>
      <c r="D31" s="33">
        <v>16.810650887573964</v>
      </c>
      <c r="E31" s="33">
        <v>17.562130177514792</v>
      </c>
      <c r="F31" s="33">
        <v>16.99074074074074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1.25">
      <c r="B32" s="7" t="s">
        <v>3</v>
      </c>
      <c r="C32" s="33">
        <v>17.704545454545453</v>
      </c>
      <c r="D32" s="33">
        <v>19.233193277310924</v>
      </c>
      <c r="E32" s="33">
        <v>21.51818181818182</v>
      </c>
      <c r="F32" s="33">
        <v>19.22215149586251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1.25">
      <c r="B33" s="7" t="s">
        <v>34</v>
      </c>
      <c r="C33" s="33">
        <v>11.846153846153847</v>
      </c>
      <c r="D33" s="33">
        <v>9.444444444444445</v>
      </c>
      <c r="E33" s="33">
        <v>11.833333333333334</v>
      </c>
      <c r="F33" s="33">
        <v>10.772727272727273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1.25">
      <c r="B34" s="7"/>
      <c r="C34" s="33"/>
      <c r="D34" s="33"/>
      <c r="E34" s="33"/>
      <c r="F34" s="3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1.25">
      <c r="B35" s="9" t="s">
        <v>4</v>
      </c>
      <c r="C35" s="34">
        <v>16.877162629757784</v>
      </c>
      <c r="D35" s="34">
        <v>18.15519253208868</v>
      </c>
      <c r="E35" s="34">
        <v>19.828883495145632</v>
      </c>
      <c r="F35" s="34">
        <v>18.22361359570662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2:25" ht="11.25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2:25" ht="11.25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2:25" ht="11.25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2:25" ht="11.25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2:25" ht="11.2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2:25" ht="11.2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2:25" ht="11.2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2:25" ht="11.2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2:25" ht="11.2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2:25" ht="11.2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2:25" ht="11.2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2:25" ht="11.25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2:25" ht="11.25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2:25" ht="11.25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2:25" ht="11.25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2:25" ht="11.25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2:25" ht="11.25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2:25" ht="11.25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2:25" ht="11.2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2:25" ht="11.2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2:25" ht="11.2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2:25" ht="11.2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2:25" ht="11.25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2:25" ht="11.25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2:25" ht="11.25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2:25" ht="11.25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2:25" ht="11.25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2:25" ht="11.25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2:25" ht="11.25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2:25" ht="11.2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2:25" ht="11.2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2:25" ht="11.25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2:25" ht="11.25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2:25" ht="11.25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2:25" ht="11.25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2:25" ht="11.25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2:25" ht="11.2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2:25" ht="11.25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2:25" ht="11.25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2:25" ht="11.25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2:25" ht="11.25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2:25" ht="11.25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2:25" ht="11.25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2:25" ht="11.25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2:25" ht="11.25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2:25" ht="11.25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2:25" ht="11.25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2:25" ht="11.25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2:25" ht="11.25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2:25" ht="11.25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2:25" ht="11.25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2:25" ht="11.2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2:25" ht="11.25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2:25" ht="11.25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2:25" ht="11.25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2:25" ht="11.25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2:25" ht="11.25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2:25" ht="11.25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2:25" ht="11.25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2:25" ht="11.25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2:25" ht="11.25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2:25" ht="11.25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2:25" ht="11.25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2:25" ht="11.25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2:25" ht="11.25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2:25" ht="11.25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2:25" ht="11.25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2:25" ht="11.25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2:25" ht="11.25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2:25" ht="11.25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2:25" ht="11.25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2:25" ht="11.25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2:25" ht="11.25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2:25" ht="11.25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2:25" ht="11.25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2:25" ht="11.25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2:25" ht="11.25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2:25" ht="11.25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2:25" ht="11.25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2:25" ht="11.25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2:25" ht="11.25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2:25" ht="11.25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2:25" ht="11.25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2:25" ht="11.25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2:25" ht="11.25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2:25" ht="11.25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2:25" ht="11.25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2:25" ht="11.25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2:25" ht="11.25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2:25" ht="11.25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2:25" ht="11.25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2:25" ht="11.25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2:25" ht="11.25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2:25" ht="11.25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2:25" ht="11.25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2:25" ht="11.25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2:25" ht="11.25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2:25" ht="11.25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2:25" ht="11.25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2:25" ht="11.25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2:25" ht="11.25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2:25" ht="11.25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2:25" ht="11.25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2:25" ht="11.25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2:25" ht="11.25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2:25" ht="11.25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2:25" ht="11.25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2:25" ht="11.25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2:25" ht="11.25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2:25" ht="11.25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2:25" ht="11.25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2:25" ht="11.25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2:25" ht="11.25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2:25" ht="11.25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2:25" ht="11.25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2:25" ht="11.25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2:25" ht="11.25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2:25" ht="11.25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2:25" ht="11.25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2:25" ht="11.25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2:25" ht="11.25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2:25" ht="11.25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2:25" ht="11.25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2:25" ht="11.25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2:25" ht="11.25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2:25" ht="11.25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2:25" ht="11.25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2:25" ht="11.25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2:25" ht="11.25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2:25" ht="11.25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2:25" ht="11.25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2:25" ht="11.25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2:25" ht="11.25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2:25" ht="11.25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2:25" ht="11.25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2:25" ht="11.25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2:25" ht="11.25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2:25" ht="11.25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2:25" ht="11.25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2:25" ht="11.25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2:25" ht="11.25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2:25" ht="11.25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2:25" ht="11.25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2:25" ht="11.25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2:25" ht="11.25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2:25" ht="11.25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2:25" ht="11.25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2:25" ht="11.25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2:25" ht="11.25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2:25" ht="11.25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2:25" ht="11.25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2:25" ht="11.25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2:25" ht="11.25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2:25" ht="11.25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2:25" ht="11.25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2:25" ht="11.25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2:25" ht="11.25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2:25" ht="11.25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2:25" ht="11.25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2:25" ht="11.25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2:25" ht="11.25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2:25" ht="11.25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2:25" ht="11.25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2:25" ht="11.25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2:25" ht="11.25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2:25" ht="11.25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2:25" ht="11.25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2:25" ht="11.25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2:25" ht="11.25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2:25" ht="11.25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2:25" ht="11.25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2:25" ht="11.25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2:25" ht="11.25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2:25" ht="11.25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2:25" ht="11.25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2:25" ht="11.25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2:25" ht="11.25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2:25" ht="11.25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2:25" ht="11.25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2:25" ht="11.25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2:25" ht="11.2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2:25" ht="11.25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2:25" ht="11.25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2:25" ht="11.25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2:25" ht="11.25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2:25" ht="11.25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2:25" ht="11.25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2:25" ht="11.25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2:25" ht="11.25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2:25" ht="11.25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2:25" ht="11.25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2:25" ht="11.25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2:25" ht="11.25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2:25" ht="11.25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2:25" ht="11.25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2:25" ht="11.25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2:25" ht="11.25"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2:25" ht="11.25"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2:25" ht="11.25"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2:25" ht="11.25"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2:25" ht="11.25"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2:25" ht="11.25"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2:25" ht="11.25"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2:25" ht="11.25"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2:25" ht="11.25"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2:25" ht="11.25"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2:25" ht="11.25"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2:25" ht="11.25"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2:25" ht="11.25"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2:25" ht="11.25"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2:25" ht="11.25"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2:25" ht="11.25"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2:25" ht="11.25"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2:25" ht="11.25"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2:25" ht="11.25"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2:25" ht="11.25"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2:25" ht="11.25"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2:25" ht="11.25"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2:25" ht="11.25"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2:25" ht="11.25"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2:25" ht="11.25"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2:25" ht="11.25"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2:25" ht="11.25"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2:25" ht="11.25"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2:25" ht="11.25"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2:25" ht="11.25"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2:25" ht="11.25"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2:25" ht="11.25"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2:25" ht="11.25"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2:25" ht="11.25"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2:25" ht="11.25"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2:25" ht="11.25"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2:25" ht="11.25"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2:25" ht="11.25"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2:25" ht="11.25"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2:25" ht="11.25"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2:25" ht="11.25"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2:25" ht="11.25"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2:25" ht="11.25"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2:25" ht="11.25"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2:25" ht="11.25"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2:25" ht="11.25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2:25" ht="11.25"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2:25" ht="11.25"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2:25" ht="11.25"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7"/>
  <sheetViews>
    <sheetView zoomScalePageLayoutView="0" workbookViewId="0" topLeftCell="A1">
      <selection activeCell="C16" sqref="C16"/>
    </sheetView>
  </sheetViews>
  <sheetFormatPr defaultColWidth="9.33203125" defaultRowHeight="11.25"/>
  <sheetData>
    <row r="5" spans="1:14" ht="11.25">
      <c r="A5" s="69" t="s">
        <v>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1.25">
      <c r="A6" s="69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3" ht="11.25">
      <c r="A7" s="41" t="s">
        <v>45</v>
      </c>
      <c r="C7" s="1"/>
    </row>
  </sheetData>
  <sheetProtection/>
  <mergeCells count="2"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Pope, Kerry</cp:lastModifiedBy>
  <cp:lastPrinted>2009-05-13T15:11:21Z</cp:lastPrinted>
  <dcterms:created xsi:type="dcterms:W3CDTF">2006-01-27T13:34:30Z</dcterms:created>
  <dcterms:modified xsi:type="dcterms:W3CDTF">2016-03-22T11:20:55Z</dcterms:modified>
  <cp:category/>
  <cp:version/>
  <cp:contentType/>
  <cp:contentStatus/>
</cp:coreProperties>
</file>