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65341" windowWidth="10725" windowHeight="6105" firstSheet="15" activeTab="21"/>
  </bookViews>
  <sheets>
    <sheet name="High School Leaving Certifi 131" sheetId="1" r:id="rId1"/>
    <sheet name="High School Leaving Certificate" sheetId="2" r:id="rId2"/>
    <sheet name="gradratecalc1314 (2)" sheetId="3" r:id="rId3"/>
    <sheet name="T 40 Graduation Rates (4)" sheetId="4" r:id="rId4"/>
    <sheet name="T 40 Graduation Rates (3)" sheetId="5" r:id="rId5"/>
    <sheet name="T26-GR3WR" sheetId="6" r:id="rId6"/>
    <sheet name="T27-GR3SR" sheetId="7" r:id="rId7"/>
    <sheet name="T28-GR3MF" sheetId="8" r:id="rId8"/>
    <sheet name="T29-GR6WR" sheetId="9" r:id="rId9"/>
    <sheet name="T30-GR6SR" sheetId="10" r:id="rId10"/>
    <sheet name="T31-GR6MF" sheetId="11" r:id="rId11"/>
    <sheet name="T32-GR9WR" sheetId="12" r:id="rId12"/>
    <sheet name="T33-GR9SR" sheetId="13" r:id="rId13"/>
    <sheet name="T34-GR9MF" sheetId="14" r:id="rId14"/>
    <sheet name="T35-AVGFM" sheetId="15" r:id="rId15"/>
    <sheet name="T36-AVGFM-PP" sheetId="16" r:id="rId16"/>
    <sheet name="T37-GRAD-PASSRATES" sheetId="17" r:id="rId17"/>
    <sheet name="T38-GRAD-STATUS" sheetId="18" r:id="rId18"/>
    <sheet name="T39-GRADECONZONE" sheetId="19" r:id="rId19"/>
    <sheet name="T40-GRAD-AGE (2)" sheetId="20" r:id="rId20"/>
    <sheet name="T40-GRAD-AGE" sheetId="21" r:id="rId21"/>
    <sheet name="Sheet1" sheetId="22" r:id="rId22"/>
  </sheets>
  <definedNames/>
  <calcPr fullCalcOnLoad="1"/>
</workbook>
</file>

<file path=xl/sharedStrings.xml><?xml version="1.0" encoding="utf-8"?>
<sst xmlns="http://schemas.openxmlformats.org/spreadsheetml/2006/main" count="1041" uniqueCount="233">
  <si>
    <t>Reading</t>
  </si>
  <si>
    <t>Writing</t>
  </si>
  <si>
    <t>District</t>
  </si>
  <si>
    <t>Total Students</t>
  </si>
  <si>
    <t>Non-Fiction</t>
  </si>
  <si>
    <t>Creative</t>
  </si>
  <si>
    <t>Persuasive</t>
  </si>
  <si>
    <t>NLESD-Labrador</t>
  </si>
  <si>
    <t>NLESD-Western</t>
  </si>
  <si>
    <t>NLESD-Eastern</t>
  </si>
  <si>
    <t>NLESD-Central</t>
  </si>
  <si>
    <t>Private Schools</t>
  </si>
  <si>
    <t>Province</t>
  </si>
  <si>
    <r>
      <t>Table 31</t>
    </r>
    <r>
      <rPr>
        <sz val="11"/>
        <rFont val="Times New Roman"/>
        <family val="1"/>
      </rPr>
      <t>.  Elementary Language Arts Provincial Assessment Results by District-Region and</t>
    </r>
  </si>
  <si>
    <t>District-Region</t>
  </si>
  <si>
    <t>Gender</t>
  </si>
  <si>
    <t>Total                  Students</t>
  </si>
  <si>
    <t>Male</t>
  </si>
  <si>
    <t>Female</t>
  </si>
  <si>
    <t>Total</t>
  </si>
  <si>
    <r>
      <t>Table 28</t>
    </r>
    <r>
      <rPr>
        <sz val="11"/>
        <rFont val="Times New Roman"/>
        <family val="1"/>
      </rPr>
      <t>.  Primary Language Arts Provincial Assessment Results by District-Region and</t>
    </r>
  </si>
  <si>
    <r>
      <t>Table 30.</t>
    </r>
    <r>
      <rPr>
        <sz val="11"/>
        <rFont val="Times New Roman"/>
        <family val="1"/>
      </rPr>
      <t xml:space="preserve">  Elementary Language Arts Results, Average Percent Correct</t>
    </r>
  </si>
  <si>
    <r>
      <t>Table 34</t>
    </r>
    <r>
      <rPr>
        <sz val="11"/>
        <rFont val="Times New Roman"/>
        <family val="1"/>
      </rPr>
      <t>.  Intermediate Language Arts Provincial Assessment Results by District-Region and</t>
    </r>
  </si>
  <si>
    <t>Course</t>
  </si>
  <si>
    <t>Number of Candidates</t>
  </si>
  <si>
    <t>Final Marks</t>
  </si>
  <si>
    <t>Average</t>
  </si>
  <si>
    <t xml:space="preserve">English </t>
  </si>
  <si>
    <t xml:space="preserve">   English 3201</t>
  </si>
  <si>
    <t>French</t>
  </si>
  <si>
    <t xml:space="preserve">   Francais 3202 (FI)</t>
  </si>
  <si>
    <t>Mathematics</t>
  </si>
  <si>
    <t xml:space="preserve">   Mathématiques 3231</t>
  </si>
  <si>
    <t>-</t>
  </si>
  <si>
    <t>Science</t>
  </si>
  <si>
    <t xml:space="preserve">   Biology 3201</t>
  </si>
  <si>
    <t xml:space="preserve">   Biologie 3231</t>
  </si>
  <si>
    <t xml:space="preserve">   Chemistry 3202</t>
  </si>
  <si>
    <t xml:space="preserve">   Earth Systems 3209</t>
  </si>
  <si>
    <t xml:space="preserve">   Physics 3204</t>
  </si>
  <si>
    <t xml:space="preserve"> Social Studies</t>
  </si>
  <si>
    <t xml:space="preserve">   Histoire mondiale 3231</t>
  </si>
  <si>
    <t xml:space="preserve">   World Geography 3202</t>
  </si>
  <si>
    <t xml:space="preserve">   World History 3201</t>
  </si>
  <si>
    <t>Number of Students</t>
  </si>
  <si>
    <t>Average Marks</t>
  </si>
  <si>
    <t>Percentage of Passes</t>
  </si>
  <si>
    <t xml:space="preserve">All </t>
  </si>
  <si>
    <t>All</t>
  </si>
  <si>
    <t>School Submitted</t>
  </si>
  <si>
    <t>Public Exam</t>
  </si>
  <si>
    <t>Final</t>
  </si>
  <si>
    <t xml:space="preserve">  English 3201</t>
  </si>
  <si>
    <t xml:space="preserve">  Francais 3202 (FI)</t>
  </si>
  <si>
    <t xml:space="preserve">  Mathematics 3201</t>
  </si>
  <si>
    <t xml:space="preserve">  Mathematics 3200 </t>
  </si>
  <si>
    <t xml:space="preserve">  Mathématiques 3231 </t>
  </si>
  <si>
    <t xml:space="preserve">  Biology 3201</t>
  </si>
  <si>
    <t xml:space="preserve">  Biologie 3231</t>
  </si>
  <si>
    <t xml:space="preserve">  Chemistry 3202</t>
  </si>
  <si>
    <t xml:space="preserve">  Earth Systems 3209</t>
  </si>
  <si>
    <t xml:space="preserve">  Physics 3204</t>
  </si>
  <si>
    <t>Social Studies</t>
  </si>
  <si>
    <t xml:space="preserve">  Histoire Mondiale 3231</t>
  </si>
  <si>
    <t xml:space="preserve">  World Geography 3202</t>
  </si>
  <si>
    <t xml:space="preserve">  World History 3201</t>
  </si>
  <si>
    <r>
      <t>Table 37.</t>
    </r>
    <r>
      <rPr>
        <sz val="11"/>
        <rFont val="Times New Roman"/>
        <family val="1"/>
      </rPr>
      <t xml:space="preserve">  Number of Students Eligible to Graduate, High School Graduates, and Pass Rate </t>
    </r>
  </si>
  <si>
    <r>
      <t>Eligible to Graduate</t>
    </r>
    <r>
      <rPr>
        <vertAlign val="superscript"/>
        <sz val="8"/>
        <rFont val="Times New Roman"/>
        <family val="1"/>
      </rPr>
      <t>1</t>
    </r>
  </si>
  <si>
    <t>Graduates</t>
  </si>
  <si>
    <t>Pass Rate</t>
  </si>
  <si>
    <t xml:space="preserve">Male </t>
  </si>
  <si>
    <t>a</t>
  </si>
  <si>
    <t>b</t>
  </si>
  <si>
    <t>c</t>
  </si>
  <si>
    <t>d</t>
  </si>
  <si>
    <t>e</t>
  </si>
  <si>
    <t>f</t>
  </si>
  <si>
    <t>d/a*100</t>
  </si>
  <si>
    <t>e/b*100</t>
  </si>
  <si>
    <t>f/c*100</t>
  </si>
  <si>
    <r>
      <t>Other</t>
    </r>
    <r>
      <rPr>
        <vertAlign val="superscript"/>
        <sz val="8"/>
        <rFont val="Times New Roman"/>
        <family val="1"/>
      </rPr>
      <t>3</t>
    </r>
  </si>
  <si>
    <r>
      <t xml:space="preserve">Table 38. </t>
    </r>
    <r>
      <rPr>
        <sz val="11"/>
        <rFont val="Times New Roman"/>
        <family val="1"/>
      </rPr>
      <t xml:space="preserve"> Number and Percentage of High School Graduates by District-Region</t>
    </r>
  </si>
  <si>
    <t>Graduation Status</t>
  </si>
  <si>
    <t xml:space="preserve"> Honours </t>
  </si>
  <si>
    <t>Academic</t>
  </si>
  <si>
    <t>General</t>
  </si>
  <si>
    <t>Total Graduates</t>
  </si>
  <si>
    <t>No.</t>
  </si>
  <si>
    <t>%</t>
  </si>
  <si>
    <t>1 Eligible graduates are students who have a minimum of 22 credits and are attempting sufficient and appropriate credits to graduate.</t>
  </si>
  <si>
    <t>2 Graduation requirements: See appendix</t>
  </si>
  <si>
    <t>3 Includes private, First Nations and other schools..</t>
  </si>
  <si>
    <r>
      <t>Graduation Status</t>
    </r>
    <r>
      <rPr>
        <vertAlign val="superscript"/>
        <sz val="8"/>
        <rFont val="Times New Roman"/>
        <family val="1"/>
      </rPr>
      <t>1</t>
    </r>
  </si>
  <si>
    <t xml:space="preserve">Total Graduates  </t>
  </si>
  <si>
    <t>Honours</t>
  </si>
  <si>
    <r>
      <t>Gender</t>
    </r>
    <r>
      <rPr>
        <b/>
        <vertAlign val="superscript"/>
        <sz val="8"/>
        <rFont val="Times New Roman"/>
        <family val="1"/>
      </rPr>
      <t>2</t>
    </r>
  </si>
  <si>
    <t xml:space="preserve">  Male     </t>
  </si>
  <si>
    <t xml:space="preserve">  Female</t>
  </si>
  <si>
    <r>
      <t>Province</t>
    </r>
    <r>
      <rPr>
        <vertAlign val="superscript"/>
        <sz val="8"/>
        <rFont val="Times New Roman"/>
        <family val="1"/>
      </rPr>
      <t>2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</si>
  <si>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Graduation Requirements by Graduation Status: See Appendix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</si>
  <si>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Includes private, First Nations and other schools.</t>
    </r>
  </si>
  <si>
    <r>
      <t>Table 40.</t>
    </r>
    <r>
      <rPr>
        <sz val="11"/>
        <rFont val="Times New Roman"/>
        <family val="1"/>
      </rPr>
      <t xml:space="preserve">  High School Graduates by Age and Gender, and Graduation Rates  </t>
    </r>
  </si>
  <si>
    <r>
      <t>Graduates</t>
    </r>
    <r>
      <rPr>
        <vertAlign val="superscript"/>
        <sz val="8"/>
        <rFont val="Times New Roman"/>
        <family val="1"/>
      </rPr>
      <t>1,2</t>
    </r>
    <r>
      <rPr>
        <sz val="8"/>
        <rFont val="Times New Roman"/>
        <family val="1"/>
      </rPr>
      <t xml:space="preserve">  by Age</t>
    </r>
    <r>
      <rPr>
        <vertAlign val="superscript"/>
        <sz val="8"/>
        <rFont val="Times New Roman"/>
        <family val="1"/>
      </rPr>
      <t>3</t>
    </r>
  </si>
  <si>
    <t>Year</t>
  </si>
  <si>
    <t>15 and under</t>
  </si>
  <si>
    <t>20 and over</t>
  </si>
  <si>
    <r>
      <t>Graduation Rate</t>
    </r>
    <r>
      <rPr>
        <vertAlign val="superscript"/>
        <sz val="8"/>
        <rFont val="Times New Roman"/>
        <family val="1"/>
      </rPr>
      <t>4,5</t>
    </r>
  </si>
  <si>
    <t>M</t>
  </si>
  <si>
    <t>F</t>
  </si>
  <si>
    <t>T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</si>
  <si>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</si>
  <si>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</si>
  <si>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</si>
  <si>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</si>
  <si>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</si>
  <si>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</si>
  <si>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</si>
  <si>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</si>
  <si>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</si>
  <si>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</si>
  <si>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 xml:space="preserve">1 Includes public, private, First Nation and other schools. </t>
  </si>
  <si>
    <t>2 Does not include students who received a high school leaving certificate.</t>
  </si>
  <si>
    <t>3 Age as of June 1.</t>
  </si>
  <si>
    <t>4 Revised in 2002 to reflect annual population revisions from Statistics Canada.</t>
  </si>
  <si>
    <t>5 Refer to the Glossary of Terms for the definition of graduation rate.</t>
  </si>
  <si>
    <t xml:space="preserve"> 2003-04 to 2014-15</t>
  </si>
  <si>
    <t>2013-14</t>
  </si>
  <si>
    <t>2014-15</t>
  </si>
  <si>
    <t xml:space="preserve">   Mathematics 3201</t>
  </si>
  <si>
    <t xml:space="preserve">   Mathematics 3200</t>
  </si>
  <si>
    <r>
      <t>Table 29.</t>
    </r>
    <r>
      <rPr>
        <sz val="11"/>
        <rFont val="Times New Roman"/>
        <family val="1"/>
      </rPr>
      <t xml:space="preserve">  Elementary Language Arts Results, Percentage of Students at or Above Grade Level</t>
    </r>
  </si>
  <si>
    <r>
      <t>Table 26.</t>
    </r>
    <r>
      <rPr>
        <sz val="11"/>
        <rFont val="Times New Roman"/>
        <family val="1"/>
      </rPr>
      <t xml:space="preserve">  Primary Language Arts Results, Percentage of Students at or Above Grade Level</t>
    </r>
  </si>
  <si>
    <t>Conseil scolaire francophone provincial</t>
  </si>
  <si>
    <t xml:space="preserve"> 2002-03 to 2013-14</t>
  </si>
  <si>
    <t>2002-03</t>
  </si>
  <si>
    <t>agejune1 * gender Crosstabulation</t>
  </si>
  <si>
    <t xml:space="preserve">Count </t>
  </si>
  <si>
    <t xml:space="preserve"> </t>
  </si>
  <si>
    <t>gender</t>
  </si>
  <si>
    <t>agejune1</t>
  </si>
  <si>
    <t xml:space="preserve"> 2003-04 to 2015-16</t>
  </si>
  <si>
    <t>agejune30</t>
  </si>
  <si>
    <t>gender * agejune30 Crosstabulation</t>
  </si>
  <si>
    <t>1</t>
  </si>
  <si>
    <t>pot</t>
  </si>
  <si>
    <t>O</t>
  </si>
  <si>
    <t>G</t>
  </si>
  <si>
    <t>A</t>
  </si>
  <si>
    <t>status</t>
  </si>
  <si>
    <t>pot * status * agejune30 Crosstabulation</t>
  </si>
  <si>
    <t>cnt</t>
  </si>
  <si>
    <t>gender * agejune1 * cnt Crosstabulation</t>
  </si>
  <si>
    <t>Popn July 2013 - T</t>
  </si>
  <si>
    <t>Grads 2013 - T</t>
  </si>
  <si>
    <t>Popn July 2013 - F</t>
  </si>
  <si>
    <t>Grads 2013 - F</t>
  </si>
  <si>
    <t>Popn July 2013 - M</t>
  </si>
  <si>
    <t>Grads 2013 - M</t>
  </si>
  <si>
    <t>20+</t>
  </si>
  <si>
    <t>18</t>
  </si>
  <si>
    <t>17</t>
  </si>
  <si>
    <t>16</t>
  </si>
  <si>
    <t>15</t>
  </si>
  <si>
    <t xml:space="preserve">2012-13 Graduation Rates </t>
  </si>
  <si>
    <t xml:space="preserve">2013-14 Graduation Rates </t>
  </si>
  <si>
    <t>total</t>
  </si>
  <si>
    <t>Check Total:</t>
  </si>
  <si>
    <t>Popn July 2012 - T</t>
  </si>
  <si>
    <t>Grads 2012 - T</t>
  </si>
  <si>
    <t>Popn July 2012 - F</t>
  </si>
  <si>
    <t>males</t>
  </si>
  <si>
    <t>Grads 2012 - F</t>
  </si>
  <si>
    <t>Popn July 2012 - M</t>
  </si>
  <si>
    <t>Grads 2012 - M</t>
  </si>
  <si>
    <t>females</t>
  </si>
  <si>
    <t>Popn July 2007 - T</t>
  </si>
  <si>
    <t>Popn July 2009 - T</t>
  </si>
  <si>
    <t>Popn July 2011 - T</t>
  </si>
  <si>
    <t>Grads 2007 - T</t>
  </si>
  <si>
    <t>Grads 2009 - T</t>
  </si>
  <si>
    <t>Grads 2011 - T</t>
  </si>
  <si>
    <t>Popn July 2007 - F</t>
  </si>
  <si>
    <t>Popn July 2009 - F</t>
  </si>
  <si>
    <t>Popn July 2011 - F</t>
  </si>
  <si>
    <t>Grads 2007 - F</t>
  </si>
  <si>
    <t>Grads 2009 - F</t>
  </si>
  <si>
    <t>Grads 2011 - F</t>
  </si>
  <si>
    <t>Popn July 2007 - M</t>
  </si>
  <si>
    <t>Popn July 2009 - M</t>
  </si>
  <si>
    <t>Popn July 2011 - M</t>
  </si>
  <si>
    <t>Grads 2007 - M</t>
  </si>
  <si>
    <t>Grads 2009 - M</t>
  </si>
  <si>
    <t>Grads 2011 - M</t>
  </si>
  <si>
    <t>19 (GRADS 19-24)</t>
  </si>
  <si>
    <t xml:space="preserve">2006-07 Graduation Rates </t>
  </si>
  <si>
    <t xml:space="preserve">2008-09 Graduation Rates </t>
  </si>
  <si>
    <t xml:space="preserve">2010-11 Graduation Rates </t>
  </si>
  <si>
    <t>Popn July 2010 - T</t>
  </si>
  <si>
    <t>Grads 2010 - T</t>
  </si>
  <si>
    <t>Popn July 2010 - F</t>
  </si>
  <si>
    <t>Grads 2010 - F</t>
  </si>
  <si>
    <t>Popn July 2010 - M</t>
  </si>
  <si>
    <t>Grads 2010 - M</t>
  </si>
  <si>
    <t xml:space="preserve">2009-10 Graduation Rates </t>
  </si>
  <si>
    <t xml:space="preserve">2011-12 Graduation Rates </t>
  </si>
  <si>
    <t>2014-2015</t>
  </si>
  <si>
    <t>Grads 2015 - M</t>
  </si>
  <si>
    <t>Popn July 2015 - M</t>
  </si>
  <si>
    <t>Grads 2015 - F</t>
  </si>
  <si>
    <t>Popn July 2015 - F</t>
  </si>
  <si>
    <t>Grads 2015 - T</t>
  </si>
  <si>
    <t>Popn July 2015 - T</t>
  </si>
  <si>
    <r>
      <t>Table 41.</t>
    </r>
    <r>
      <rPr>
        <sz val="11"/>
        <rFont val="Times New Roman"/>
        <family val="1"/>
      </rPr>
      <t xml:space="preserve">  High School Leaving Certificates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Awarded by Gender and Age, 2002-03 to 2012-13</t>
    </r>
  </si>
  <si>
    <t>19+</t>
  </si>
  <si>
    <r>
      <t>Table 41.</t>
    </r>
    <r>
      <rPr>
        <sz val="11"/>
        <rFont val="Times New Roman"/>
        <family val="1"/>
      </rPr>
      <t xml:space="preserve">  High School Leaving Certificates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Awarded by Gender and Age, 2004-05 to 2014-15</t>
    </r>
  </si>
  <si>
    <r>
      <t>Table 27.</t>
    </r>
    <r>
      <rPr>
        <sz val="11"/>
        <rFont val="Times New Roman"/>
        <family val="1"/>
      </rPr>
      <t xml:space="preserve">  Primary Language Arts Results, Average Percent </t>
    </r>
  </si>
  <si>
    <r>
      <t>Table 32.</t>
    </r>
    <r>
      <rPr>
        <sz val="11"/>
        <rFont val="Times New Roman"/>
        <family val="1"/>
      </rPr>
      <t xml:space="preserve">  Intermediate Language Arts Results, Percentage of Students at </t>
    </r>
  </si>
  <si>
    <r>
      <t>Table 33.</t>
    </r>
    <r>
      <rPr>
        <sz val="11"/>
        <rFont val="Times New Roman"/>
        <family val="1"/>
      </rPr>
      <t xml:space="preserve">  Intermediate Language Arts Results, Average Percent </t>
    </r>
  </si>
  <si>
    <t>1 Districts may award a school leaving certificate to special needs students upon completion of the program.</t>
  </si>
  <si>
    <t>for Written Response by District-Region, June 2017</t>
  </si>
  <si>
    <t>Correct for Selected Response by District-Region, June 2017</t>
  </si>
  <si>
    <t xml:space="preserve"> by Gender for Selected Subtests, June 2017 (Percentage of students at or above grade level)</t>
  </si>
  <si>
    <t>for Selected Response by District-Region, June 2017</t>
  </si>
  <si>
    <t xml:space="preserve"> or Above Grade Level for Written Response by District-Region, June 2017</t>
  </si>
  <si>
    <t>June 2017</t>
  </si>
  <si>
    <r>
      <t xml:space="preserve">Table 35.  </t>
    </r>
    <r>
      <rPr>
        <sz val="11"/>
        <rFont val="Times New Roman"/>
        <family val="1"/>
      </rPr>
      <t>Average Final Marks for Public Exam Courses by Gender, June 2016 and June 2017</t>
    </r>
  </si>
  <si>
    <t xml:space="preserve">        </t>
  </si>
  <si>
    <t>June 2016</t>
  </si>
  <si>
    <t xml:space="preserve">   Chimie 3232</t>
  </si>
  <si>
    <r>
      <t>Table 36.</t>
    </r>
    <r>
      <rPr>
        <sz val="11"/>
        <rFont val="Times New Roman"/>
        <family val="1"/>
      </rPr>
      <t xml:space="preserve">  Average Final Marks and Percent of Passes for Public Exam Courses, June 2017</t>
    </r>
  </si>
  <si>
    <t xml:space="preserve"> by District-Region and Gender, 2016-17</t>
  </si>
  <si>
    <t>and Graduation Status, 2016-17</t>
  </si>
  <si>
    <r>
      <rPr>
        <b/>
        <sz val="11"/>
        <rFont val="Times New Roman"/>
        <family val="1"/>
      </rPr>
      <t>Table 39.</t>
    </r>
    <r>
      <rPr>
        <sz val="11"/>
        <rFont val="Times New Roman"/>
        <family val="1"/>
      </rPr>
      <t xml:space="preserve">  Number and Percentage of High School Graduates by Gender, 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</si>
</sst>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_)"/>
    <numFmt numFmtId="167" formatCode="#,##0.0_);\(#,##0.0\)"/>
    <numFmt numFmtId="168" formatCode="0.000"/>
    <numFmt numFmtId="169" formatCode="0.000000"/>
    <numFmt numFmtId="170" formatCode="0.00000"/>
    <numFmt numFmtId="171" formatCode="0.0000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u val="single"/>
      <sz val="8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1"/>
      <name val="Arial"/>
      <family val="2"/>
    </font>
    <font>
      <b/>
      <vertAlign val="superscript"/>
      <sz val="8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10"/>
      <name val="Arial"/>
      <family val="2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6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vertical="center"/>
    </xf>
    <xf numFmtId="0" fontId="8" fillId="34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3" fontId="6" fillId="34" borderId="11" xfId="0" applyNumberFormat="1" applyFont="1" applyFill="1" applyBorder="1" applyAlignment="1">
      <alignment horizontal="centerContinuous" vertical="center"/>
    </xf>
    <xf numFmtId="165" fontId="6" fillId="34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3" fontId="6" fillId="33" borderId="0" xfId="0" applyNumberFormat="1" applyFont="1" applyFill="1" applyAlignment="1">
      <alignment horizontal="centerContinuous"/>
    </xf>
    <xf numFmtId="165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Continuous"/>
    </xf>
    <xf numFmtId="164" fontId="6" fillId="33" borderId="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3" fontId="6" fillId="34" borderId="10" xfId="0" applyNumberFormat="1" applyFont="1" applyFill="1" applyBorder="1" applyAlignment="1">
      <alignment horizontal="center"/>
    </xf>
    <xf numFmtId="164" fontId="6" fillId="34" borderId="1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3" fontId="6" fillId="34" borderId="0" xfId="0" applyNumberFormat="1" applyFont="1" applyFill="1" applyBorder="1" applyAlignment="1">
      <alignment horizontal="center"/>
    </xf>
    <xf numFmtId="164" fontId="6" fillId="34" borderId="0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3" fontId="6" fillId="34" borderId="11" xfId="0" applyNumberFormat="1" applyFont="1" applyFill="1" applyBorder="1" applyAlignment="1">
      <alignment horizontal="center"/>
    </xf>
    <xf numFmtId="164" fontId="6" fillId="34" borderId="11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3" fontId="6" fillId="33" borderId="0" xfId="0" applyNumberFormat="1" applyFont="1" applyFill="1" applyAlignment="1">
      <alignment horizontal="center" vertical="center"/>
    </xf>
    <xf numFmtId="0" fontId="4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6" fillId="35" borderId="0" xfId="0" applyFont="1" applyFill="1" applyAlignment="1">
      <alignment vertical="center"/>
    </xf>
    <xf numFmtId="3" fontId="4" fillId="0" borderId="0" xfId="0" applyNumberFormat="1" applyFont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vertical="center"/>
    </xf>
    <xf numFmtId="0" fontId="6" fillId="34" borderId="11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/>
    </xf>
    <xf numFmtId="3" fontId="6" fillId="35" borderId="0" xfId="62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59" applyFont="1" applyFill="1" applyAlignment="1">
      <alignment horizontal="left" vertical="center"/>
      <protection/>
    </xf>
    <xf numFmtId="0" fontId="3" fillId="0" borderId="0" xfId="59" applyFont="1" applyFill="1" applyAlignment="1">
      <alignment horizontal="left" vertical="center"/>
      <protection/>
    </xf>
    <xf numFmtId="0" fontId="3" fillId="0" borderId="0" xfId="59" applyFont="1" applyFill="1" applyAlignment="1">
      <alignment vertical="center"/>
      <protection/>
    </xf>
    <xf numFmtId="0" fontId="4" fillId="0" borderId="0" xfId="59">
      <alignment/>
      <protection/>
    </xf>
    <xf numFmtId="0" fontId="4" fillId="0" borderId="0" xfId="59" applyAlignment="1">
      <alignment horizontal="left"/>
      <protection/>
    </xf>
    <xf numFmtId="0" fontId="4" fillId="34" borderId="10" xfId="59" applyFill="1" applyBorder="1" applyAlignment="1">
      <alignment horizontal="left" vertical="center"/>
      <protection/>
    </xf>
    <xf numFmtId="0" fontId="6" fillId="34" borderId="11" xfId="59" applyFont="1" applyFill="1" applyBorder="1" applyAlignment="1">
      <alignment horizontal="center" vertical="center"/>
      <protection/>
    </xf>
    <xf numFmtId="0" fontId="4" fillId="34" borderId="11" xfId="59" applyFill="1" applyBorder="1" applyAlignment="1">
      <alignment horizontal="center" vertical="center"/>
      <protection/>
    </xf>
    <xf numFmtId="0" fontId="6" fillId="0" borderId="0" xfId="59" applyFont="1" applyAlignment="1">
      <alignment vertical="center"/>
      <protection/>
    </xf>
    <xf numFmtId="0" fontId="6" fillId="0" borderId="0" xfId="59" applyFont="1" applyAlignment="1">
      <alignment horizontal="center" vertical="center"/>
      <protection/>
    </xf>
    <xf numFmtId="0" fontId="6" fillId="0" borderId="0" xfId="59" applyFont="1">
      <alignment/>
      <protection/>
    </xf>
    <xf numFmtId="0" fontId="6" fillId="0" borderId="0" xfId="59" applyFont="1" applyAlignment="1">
      <alignment horizontal="left"/>
      <protection/>
    </xf>
    <xf numFmtId="0" fontId="6" fillId="0" borderId="0" xfId="59" applyFont="1" applyAlignment="1">
      <alignment horizontal="left" vertical="center"/>
      <protection/>
    </xf>
    <xf numFmtId="3" fontId="6" fillId="0" borderId="0" xfId="59" applyNumberFormat="1" applyFont="1" applyAlignment="1">
      <alignment horizontal="left" vertical="center"/>
      <protection/>
    </xf>
    <xf numFmtId="0" fontId="6" fillId="34" borderId="12" xfId="59" applyFont="1" applyFill="1" applyBorder="1" applyAlignment="1">
      <alignment vertical="center"/>
      <protection/>
    </xf>
    <xf numFmtId="3" fontId="4" fillId="0" borderId="0" xfId="59" applyNumberFormat="1" applyAlignment="1">
      <alignment horizontal="left"/>
      <protection/>
    </xf>
    <xf numFmtId="0" fontId="4" fillId="0" borderId="0" xfId="59" applyAlignment="1">
      <alignment vertical="center"/>
      <protection/>
    </xf>
    <xf numFmtId="0" fontId="3" fillId="0" borderId="0" xfId="59" applyFont="1" applyAlignment="1">
      <alignment vertical="center"/>
      <protection/>
    </xf>
    <xf numFmtId="0" fontId="4" fillId="0" borderId="0" xfId="59" applyAlignment="1">
      <alignment horizontal="center" vertical="center"/>
      <protection/>
    </xf>
    <xf numFmtId="0" fontId="4" fillId="0" borderId="0" xfId="59" applyAlignment="1">
      <alignment horizontal="center"/>
      <protection/>
    </xf>
    <xf numFmtId="0" fontId="6" fillId="34" borderId="10" xfId="59" applyFont="1" applyFill="1" applyBorder="1" applyAlignment="1">
      <alignment vertical="center"/>
      <protection/>
    </xf>
    <xf numFmtId="0" fontId="6" fillId="34" borderId="10" xfId="59" applyFont="1" applyFill="1" applyBorder="1" applyAlignment="1">
      <alignment horizontal="center" vertical="center"/>
      <protection/>
    </xf>
    <xf numFmtId="0" fontId="6" fillId="34" borderId="0" xfId="59" applyFont="1" applyFill="1" applyBorder="1" applyAlignment="1">
      <alignment horizontal="center" vertical="center"/>
      <protection/>
    </xf>
    <xf numFmtId="0" fontId="6" fillId="0" borderId="0" xfId="59" applyFont="1" applyAlignment="1">
      <alignment horizontal="center"/>
      <protection/>
    </xf>
    <xf numFmtId="164" fontId="6" fillId="0" borderId="0" xfId="59" applyNumberFormat="1" applyFont="1" applyAlignment="1">
      <alignment horizontal="center"/>
      <protection/>
    </xf>
    <xf numFmtId="3" fontId="6" fillId="0" borderId="0" xfId="59" applyNumberFormat="1" applyFont="1" applyAlignment="1">
      <alignment horizontal="center"/>
      <protection/>
    </xf>
    <xf numFmtId="164" fontId="4" fillId="0" borderId="0" xfId="59" applyNumberFormat="1" applyAlignment="1">
      <alignment vertical="center"/>
      <protection/>
    </xf>
    <xf numFmtId="164" fontId="6" fillId="0" borderId="0" xfId="59" applyNumberFormat="1" applyFont="1" applyAlignment="1">
      <alignment horizontal="center" vertical="center"/>
      <protection/>
    </xf>
    <xf numFmtId="3" fontId="6" fillId="0" borderId="0" xfId="59" applyNumberFormat="1" applyFont="1" applyAlignment="1">
      <alignment horizontal="center" vertical="center"/>
      <protection/>
    </xf>
    <xf numFmtId="3" fontId="6" fillId="0" borderId="0" xfId="59" applyNumberFormat="1" applyFont="1" applyAlignment="1" quotePrefix="1">
      <alignment horizontal="center" vertical="center"/>
      <protection/>
    </xf>
    <xf numFmtId="0" fontId="6" fillId="34" borderId="11" xfId="59" applyFont="1" applyFill="1" applyBorder="1" applyAlignment="1">
      <alignment vertical="center"/>
      <protection/>
    </xf>
    <xf numFmtId="3" fontId="6" fillId="34" borderId="11" xfId="42" applyNumberFormat="1" applyFont="1" applyFill="1" applyBorder="1" applyAlignment="1">
      <alignment horizontal="center" vertical="center"/>
    </xf>
    <xf numFmtId="164" fontId="6" fillId="34" borderId="11" xfId="59" applyNumberFormat="1" applyFont="1" applyFill="1" applyBorder="1" applyAlignment="1">
      <alignment horizontal="center" vertical="center"/>
      <protection/>
    </xf>
    <xf numFmtId="165" fontId="6" fillId="34" borderId="11" xfId="42" applyNumberFormat="1" applyFont="1" applyFill="1" applyBorder="1" applyAlignment="1">
      <alignment horizontal="center" vertical="center"/>
    </xf>
    <xf numFmtId="1" fontId="4" fillId="0" borderId="0" xfId="59" applyNumberFormat="1" applyAlignment="1">
      <alignment horizontal="center"/>
      <protection/>
    </xf>
    <xf numFmtId="0" fontId="3" fillId="0" borderId="0" xfId="58" applyFont="1" applyAlignment="1">
      <alignment horizontal="left" vertical="center"/>
      <protection/>
    </xf>
    <xf numFmtId="0" fontId="11" fillId="0" borderId="0" xfId="59" applyFont="1" applyAlignment="1">
      <alignment vertical="center"/>
      <protection/>
    </xf>
    <xf numFmtId="0" fontId="4" fillId="0" borderId="0" xfId="58">
      <alignment/>
      <protection/>
    </xf>
    <xf numFmtId="3" fontId="4" fillId="0" borderId="0" xfId="58" applyNumberFormat="1" applyAlignment="1">
      <alignment horizontal="right"/>
      <protection/>
    </xf>
    <xf numFmtId="164" fontId="4" fillId="0" borderId="0" xfId="58" applyNumberFormat="1" applyAlignment="1">
      <alignment horizontal="center"/>
      <protection/>
    </xf>
    <xf numFmtId="0" fontId="4" fillId="0" borderId="0" xfId="58" applyAlignment="1">
      <alignment horizontal="center"/>
      <protection/>
    </xf>
    <xf numFmtId="3" fontId="4" fillId="0" borderId="0" xfId="58" applyNumberFormat="1" applyAlignment="1">
      <alignment horizontal="center"/>
      <protection/>
    </xf>
    <xf numFmtId="0" fontId="4" fillId="34" borderId="10" xfId="58" applyFill="1" applyBorder="1" applyAlignment="1">
      <alignment vertical="center"/>
      <protection/>
    </xf>
    <xf numFmtId="0" fontId="4" fillId="34" borderId="0" xfId="58" applyFill="1" applyBorder="1" applyAlignment="1">
      <alignment vertical="center"/>
      <protection/>
    </xf>
    <xf numFmtId="0" fontId="6" fillId="34" borderId="11" xfId="58" applyFont="1" applyFill="1" applyBorder="1" applyAlignment="1">
      <alignment horizontal="center" vertical="center"/>
      <protection/>
    </xf>
    <xf numFmtId="0" fontId="4" fillId="34" borderId="0" xfId="58" applyFill="1" applyBorder="1" applyAlignment="1">
      <alignment horizontal="center" vertical="center"/>
      <protection/>
    </xf>
    <xf numFmtId="0" fontId="4" fillId="34" borderId="11" xfId="58" applyFill="1" applyBorder="1" applyAlignment="1">
      <alignment vertical="center"/>
      <protection/>
    </xf>
    <xf numFmtId="3" fontId="6" fillId="34" borderId="11" xfId="58" applyNumberFormat="1" applyFont="1" applyFill="1" applyBorder="1" applyAlignment="1">
      <alignment horizontal="right" vertical="center"/>
      <protection/>
    </xf>
    <xf numFmtId="164" fontId="6" fillId="34" borderId="11" xfId="58" applyNumberFormat="1" applyFont="1" applyFill="1" applyBorder="1" applyAlignment="1">
      <alignment horizontal="center" vertical="center"/>
      <protection/>
    </xf>
    <xf numFmtId="0" fontId="4" fillId="34" borderId="11" xfId="58" applyFill="1" applyBorder="1" applyAlignment="1">
      <alignment horizontal="center" vertical="center"/>
      <protection/>
    </xf>
    <xf numFmtId="0" fontId="4" fillId="0" borderId="0" xfId="59" applyBorder="1" applyAlignment="1">
      <alignment vertical="center"/>
      <protection/>
    </xf>
    <xf numFmtId="0" fontId="9" fillId="0" borderId="0" xfId="58" applyFont="1" applyAlignment="1">
      <alignment vertical="center"/>
      <protection/>
    </xf>
    <xf numFmtId="164" fontId="4" fillId="0" borderId="0" xfId="58" applyNumberFormat="1" applyAlignment="1">
      <alignment horizontal="center" vertical="center"/>
      <protection/>
    </xf>
    <xf numFmtId="0" fontId="4" fillId="0" borderId="0" xfId="58" applyAlignment="1">
      <alignment horizontal="center" vertical="center"/>
      <protection/>
    </xf>
    <xf numFmtId="3" fontId="4" fillId="0" borderId="0" xfId="58" applyNumberFormat="1" applyAlignment="1">
      <alignment horizontal="center" vertical="center"/>
      <protection/>
    </xf>
    <xf numFmtId="0" fontId="6" fillId="0" borderId="0" xfId="58" applyFont="1" applyAlignment="1">
      <alignment vertical="center"/>
      <protection/>
    </xf>
    <xf numFmtId="164" fontId="6" fillId="0" borderId="0" xfId="58" applyNumberFormat="1" applyFont="1" applyAlignment="1">
      <alignment horizontal="center" vertical="center"/>
      <protection/>
    </xf>
    <xf numFmtId="0" fontId="4" fillId="0" borderId="0" xfId="58" applyFill="1" applyAlignment="1">
      <alignment horizontal="center" vertical="center"/>
      <protection/>
    </xf>
    <xf numFmtId="3" fontId="6" fillId="0" borderId="0" xfId="58" applyNumberFormat="1" applyFont="1" applyAlignment="1">
      <alignment horizontal="center" vertical="center"/>
      <protection/>
    </xf>
    <xf numFmtId="3" fontId="4" fillId="0" borderId="0" xfId="59" applyNumberFormat="1" applyAlignment="1">
      <alignment vertical="center"/>
      <protection/>
    </xf>
    <xf numFmtId="0" fontId="6" fillId="34" borderId="11" xfId="58" applyFont="1" applyFill="1" applyBorder="1" applyAlignment="1">
      <alignment vertical="center"/>
      <protection/>
    </xf>
    <xf numFmtId="3" fontId="6" fillId="34" borderId="11" xfId="58" applyNumberFormat="1" applyFont="1" applyFill="1" applyBorder="1" applyAlignment="1">
      <alignment horizontal="center" vertical="center"/>
      <protection/>
    </xf>
    <xf numFmtId="3" fontId="4" fillId="0" borderId="0" xfId="59" applyNumberFormat="1" applyAlignment="1">
      <alignment horizontal="right"/>
      <protection/>
    </xf>
    <xf numFmtId="164" fontId="4" fillId="0" borderId="0" xfId="59" applyNumberFormat="1" applyAlignment="1">
      <alignment horizontal="center"/>
      <protection/>
    </xf>
    <xf numFmtId="3" fontId="4" fillId="0" borderId="0" xfId="59" applyNumberFormat="1" applyAlignment="1">
      <alignment horizontal="center"/>
      <protection/>
    </xf>
    <xf numFmtId="3" fontId="4" fillId="0" borderId="0" xfId="59" applyNumberFormat="1">
      <alignment/>
      <protection/>
    </xf>
    <xf numFmtId="3" fontId="6" fillId="34" borderId="12" xfId="42" applyNumberFormat="1" applyFont="1" applyFill="1" applyBorder="1" applyAlignment="1">
      <alignment horizontal="center" vertical="center"/>
    </xf>
    <xf numFmtId="0" fontId="6" fillId="34" borderId="12" xfId="59" applyFont="1" applyFill="1" applyBorder="1" applyAlignment="1">
      <alignment horizontal="center" vertical="center"/>
      <protection/>
    </xf>
    <xf numFmtId="164" fontId="6" fillId="34" borderId="12" xfId="59" applyNumberFormat="1" applyFont="1" applyFill="1" applyBorder="1" applyAlignment="1">
      <alignment horizontal="center" vertical="center"/>
      <protection/>
    </xf>
    <xf numFmtId="0" fontId="3" fillId="0" borderId="0" xfId="59" applyFont="1" applyAlignment="1">
      <alignment horizontal="left" vertical="center"/>
      <protection/>
    </xf>
    <xf numFmtId="0" fontId="3" fillId="0" borderId="0" xfId="59" applyFont="1" applyAlignment="1">
      <alignment horizontal="center" vertical="center"/>
      <protection/>
    </xf>
    <xf numFmtId="0" fontId="4" fillId="34" borderId="10" xfId="59" applyFill="1" applyBorder="1" applyAlignment="1">
      <alignment vertical="center"/>
      <protection/>
    </xf>
    <xf numFmtId="0" fontId="4" fillId="34" borderId="10" xfId="59" applyFill="1" applyBorder="1" applyAlignment="1">
      <alignment horizontal="center" vertical="center"/>
      <protection/>
    </xf>
    <xf numFmtId="0" fontId="4" fillId="34" borderId="0" xfId="59" applyFill="1" applyBorder="1" applyAlignment="1">
      <alignment vertical="center"/>
      <protection/>
    </xf>
    <xf numFmtId="0" fontId="4" fillId="34" borderId="0" xfId="59" applyFill="1" applyBorder="1" applyAlignment="1">
      <alignment horizontal="center" vertical="center"/>
      <protection/>
    </xf>
    <xf numFmtId="0" fontId="6" fillId="34" borderId="0" xfId="59" applyFont="1" applyFill="1" applyBorder="1" applyAlignment="1">
      <alignment vertical="center"/>
      <protection/>
    </xf>
    <xf numFmtId="0" fontId="4" fillId="34" borderId="11" xfId="59" applyFill="1" applyBorder="1" applyAlignment="1">
      <alignment vertical="center"/>
      <protection/>
    </xf>
    <xf numFmtId="0" fontId="4" fillId="33" borderId="0" xfId="59" applyFill="1" applyAlignment="1">
      <alignment horizontal="center"/>
      <protection/>
    </xf>
    <xf numFmtId="0" fontId="6" fillId="0" borderId="0" xfId="59" applyFont="1" applyFill="1" applyAlignment="1">
      <alignment horizontal="center" vertical="center"/>
      <protection/>
    </xf>
    <xf numFmtId="164" fontId="6" fillId="0" borderId="0" xfId="59" applyNumberFormat="1" applyFont="1" applyFill="1" applyAlignment="1">
      <alignment horizontal="center" vertical="center"/>
      <protection/>
    </xf>
    <xf numFmtId="4" fontId="5" fillId="0" borderId="0" xfId="62" applyNumberFormat="1" applyFont="1" applyAlignment="1">
      <alignment/>
    </xf>
    <xf numFmtId="0" fontId="6" fillId="33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33" borderId="0" xfId="0" applyNumberFormat="1" applyFont="1" applyFill="1" applyAlignment="1" quotePrefix="1">
      <alignment horizontal="center" vertical="center"/>
    </xf>
    <xf numFmtId="3" fontId="6" fillId="35" borderId="0" xfId="0" applyNumberFormat="1" applyFont="1" applyFill="1" applyAlignment="1">
      <alignment horizontal="center" vertical="center"/>
    </xf>
    <xf numFmtId="0" fontId="6" fillId="0" borderId="0" xfId="59" applyFont="1" applyAlignment="1">
      <alignment horizontal="left" vertical="center" wrapText="1"/>
      <protection/>
    </xf>
    <xf numFmtId="0" fontId="6" fillId="33" borderId="0" xfId="59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6" fillId="0" borderId="0" xfId="58" applyFont="1" applyAlignment="1">
      <alignment horizontal="center" vertical="center"/>
      <protection/>
    </xf>
    <xf numFmtId="0" fontId="13" fillId="0" borderId="0" xfId="59" applyFont="1" applyAlignment="1">
      <alignment vertical="center"/>
      <protection/>
    </xf>
    <xf numFmtId="0" fontId="4" fillId="35" borderId="0" xfId="59" applyFill="1" applyAlignment="1">
      <alignment vertical="center"/>
      <protection/>
    </xf>
    <xf numFmtId="0" fontId="4" fillId="35" borderId="0" xfId="59" applyFill="1">
      <alignment/>
      <protection/>
    </xf>
    <xf numFmtId="0" fontId="6" fillId="35" borderId="0" xfId="59" applyFont="1" applyFill="1" applyAlignment="1">
      <alignment vertical="center"/>
      <protection/>
    </xf>
    <xf numFmtId="0" fontId="4" fillId="35" borderId="0" xfId="59" applyFill="1" applyAlignment="1">
      <alignment horizontal="center"/>
      <protection/>
    </xf>
    <xf numFmtId="0" fontId="5" fillId="0" borderId="0" xfId="57">
      <alignment/>
      <protection/>
    </xf>
    <xf numFmtId="0" fontId="5" fillId="0" borderId="0" xfId="57" applyAlignment="1">
      <alignment horizontal="center"/>
      <protection/>
    </xf>
    <xf numFmtId="37" fontId="14" fillId="36" borderId="0" xfId="57" applyNumberFormat="1" applyFont="1" applyFill="1" applyProtection="1">
      <alignment/>
      <protection/>
    </xf>
    <xf numFmtId="0" fontId="5" fillId="36" borderId="0" xfId="57" applyFont="1" applyFill="1" applyBorder="1" applyAlignment="1">
      <alignment horizontal="center"/>
      <protection/>
    </xf>
    <xf numFmtId="37" fontId="5" fillId="36" borderId="0" xfId="57" applyNumberFormat="1" applyFont="1" applyFill="1" applyBorder="1" applyAlignment="1" applyProtection="1">
      <alignment horizontal="center"/>
      <protection/>
    </xf>
    <xf numFmtId="37" fontId="14" fillId="36" borderId="0" xfId="57" applyNumberFormat="1" applyFont="1" applyFill="1" applyAlignment="1" applyProtection="1">
      <alignment horizontal="right"/>
      <protection/>
    </xf>
    <xf numFmtId="37" fontId="13" fillId="36" borderId="0" xfId="57" applyNumberFormat="1" applyFont="1" applyFill="1" applyBorder="1" applyAlignment="1" applyProtection="1">
      <alignment horizontal="center"/>
      <protection/>
    </xf>
    <xf numFmtId="166" fontId="5" fillId="36" borderId="0" xfId="57" applyNumberFormat="1" applyFont="1" applyFill="1" applyBorder="1" applyAlignment="1" applyProtection="1">
      <alignment horizontal="center"/>
      <protection/>
    </xf>
    <xf numFmtId="166" fontId="14" fillId="36" borderId="0" xfId="57" applyNumberFormat="1" applyFont="1" applyFill="1" applyProtection="1">
      <alignment/>
      <protection/>
    </xf>
    <xf numFmtId="37" fontId="15" fillId="36" borderId="0" xfId="57" applyNumberFormat="1" applyFont="1" applyFill="1" applyProtection="1">
      <alignment/>
      <protection/>
    </xf>
    <xf numFmtId="0" fontId="5" fillId="36" borderId="0" xfId="57" applyFont="1" applyFill="1" applyAlignment="1">
      <alignment horizontal="center"/>
      <protection/>
    </xf>
    <xf numFmtId="37" fontId="14" fillId="36" borderId="0" xfId="57" applyNumberFormat="1" applyFont="1" applyFill="1" applyAlignment="1" applyProtection="1">
      <alignment horizontal="center"/>
      <protection/>
    </xf>
    <xf numFmtId="0" fontId="5" fillId="36" borderId="0" xfId="58" applyFont="1" applyFill="1" applyBorder="1" applyAlignment="1">
      <alignment horizontal="center" vertical="center"/>
      <protection/>
    </xf>
    <xf numFmtId="0" fontId="5" fillId="36" borderId="0" xfId="58" applyFont="1" applyFill="1" applyBorder="1" applyAlignment="1">
      <alignment horizontal="center"/>
      <protection/>
    </xf>
    <xf numFmtId="0" fontId="17" fillId="0" borderId="0" xfId="57" applyFont="1" applyAlignment="1" applyProtection="1">
      <alignment horizontal="center"/>
      <protection/>
    </xf>
    <xf numFmtId="0" fontId="17" fillId="0" borderId="0" xfId="57" applyFont="1" applyProtection="1">
      <alignment/>
      <protection/>
    </xf>
    <xf numFmtId="37" fontId="18" fillId="37" borderId="0" xfId="57" applyNumberFormat="1" applyFont="1" applyFill="1" applyAlignment="1" applyProtection="1">
      <alignment horizontal="center"/>
      <protection/>
    </xf>
    <xf numFmtId="37" fontId="17" fillId="37" borderId="0" xfId="57" applyNumberFormat="1" applyFont="1" applyFill="1" applyProtection="1">
      <alignment/>
      <protection/>
    </xf>
    <xf numFmtId="0" fontId="5" fillId="38" borderId="0" xfId="57" applyFont="1" applyFill="1" applyBorder="1" applyAlignment="1">
      <alignment horizontal="center"/>
      <protection/>
    </xf>
    <xf numFmtId="37" fontId="18" fillId="38" borderId="0" xfId="57" applyNumberFormat="1" applyFont="1" applyFill="1" applyBorder="1" applyAlignment="1" applyProtection="1">
      <alignment horizontal="center"/>
      <protection/>
    </xf>
    <xf numFmtId="37" fontId="17" fillId="38" borderId="0" xfId="57" applyNumberFormat="1" applyFont="1" applyFill="1" applyProtection="1">
      <alignment/>
      <protection/>
    </xf>
    <xf numFmtId="0" fontId="5" fillId="39" borderId="0" xfId="57" applyFont="1" applyFill="1" applyBorder="1" applyAlignment="1">
      <alignment horizontal="center"/>
      <protection/>
    </xf>
    <xf numFmtId="37" fontId="5" fillId="39" borderId="0" xfId="57" applyNumberFormat="1" applyFont="1" applyFill="1" applyBorder="1" applyAlignment="1" applyProtection="1">
      <alignment horizontal="center"/>
      <protection/>
    </xf>
    <xf numFmtId="37" fontId="14" fillId="39" borderId="0" xfId="57" applyNumberFormat="1" applyFont="1" applyFill="1" applyProtection="1">
      <alignment/>
      <protection/>
    </xf>
    <xf numFmtId="37" fontId="19" fillId="37" borderId="0" xfId="57" applyNumberFormat="1" applyFont="1" applyFill="1" applyAlignment="1" applyProtection="1">
      <alignment horizontal="center"/>
      <protection/>
    </xf>
    <xf numFmtId="37" fontId="17" fillId="37" borderId="0" xfId="57" applyNumberFormat="1" applyFont="1" applyFill="1" applyAlignment="1" applyProtection="1">
      <alignment horizontal="right"/>
      <protection/>
    </xf>
    <xf numFmtId="37" fontId="13" fillId="38" borderId="0" xfId="57" applyNumberFormat="1" applyFont="1" applyFill="1" applyBorder="1" applyAlignment="1" applyProtection="1">
      <alignment horizontal="center"/>
      <protection/>
    </xf>
    <xf numFmtId="37" fontId="17" fillId="38" borderId="0" xfId="57" applyNumberFormat="1" applyFont="1" applyFill="1" applyAlignment="1" applyProtection="1">
      <alignment horizontal="right"/>
      <protection/>
    </xf>
    <xf numFmtId="37" fontId="13" fillId="39" borderId="0" xfId="57" applyNumberFormat="1" applyFont="1" applyFill="1" applyBorder="1" applyAlignment="1" applyProtection="1">
      <alignment horizontal="center"/>
      <protection/>
    </xf>
    <xf numFmtId="37" fontId="14" fillId="39" borderId="0" xfId="57" applyNumberFormat="1" applyFont="1" applyFill="1" applyAlignment="1" applyProtection="1">
      <alignment horizontal="right"/>
      <protection/>
    </xf>
    <xf numFmtId="166" fontId="18" fillId="37" borderId="0" xfId="57" applyNumberFormat="1" applyFont="1" applyFill="1" applyAlignment="1" applyProtection="1">
      <alignment horizontal="center"/>
      <protection/>
    </xf>
    <xf numFmtId="166" fontId="17" fillId="37" borderId="0" xfId="57" applyNumberFormat="1" applyFont="1" applyFill="1" applyProtection="1">
      <alignment/>
      <protection/>
    </xf>
    <xf numFmtId="166" fontId="18" fillId="38" borderId="0" xfId="57" applyNumberFormat="1" applyFont="1" applyFill="1" applyBorder="1" applyAlignment="1" applyProtection="1">
      <alignment horizontal="center"/>
      <protection/>
    </xf>
    <xf numFmtId="166" fontId="17" fillId="38" borderId="0" xfId="57" applyNumberFormat="1" applyFont="1" applyFill="1" applyProtection="1">
      <alignment/>
      <protection/>
    </xf>
    <xf numFmtId="166" fontId="5" fillId="39" borderId="0" xfId="57" applyNumberFormat="1" applyFont="1" applyFill="1" applyBorder="1" applyAlignment="1" applyProtection="1">
      <alignment horizontal="center"/>
      <protection/>
    </xf>
    <xf numFmtId="166" fontId="14" fillId="39" borderId="0" xfId="57" applyNumberFormat="1" applyFont="1" applyFill="1" applyProtection="1">
      <alignment/>
      <protection/>
    </xf>
    <xf numFmtId="37" fontId="20" fillId="37" borderId="0" xfId="57" applyNumberFormat="1" applyFont="1" applyFill="1" applyProtection="1">
      <alignment/>
      <protection/>
    </xf>
    <xf numFmtId="37" fontId="20" fillId="38" borderId="0" xfId="57" applyNumberFormat="1" applyFont="1" applyFill="1" applyProtection="1">
      <alignment/>
      <protection/>
    </xf>
    <xf numFmtId="37" fontId="15" fillId="39" borderId="0" xfId="57" applyNumberFormat="1" applyFont="1" applyFill="1" applyProtection="1">
      <alignment/>
      <protection/>
    </xf>
    <xf numFmtId="3" fontId="5" fillId="38" borderId="0" xfId="57" applyNumberFormat="1" applyFont="1" applyFill="1" applyBorder="1" applyAlignment="1">
      <alignment horizontal="center"/>
      <protection/>
    </xf>
    <xf numFmtId="3" fontId="5" fillId="39" borderId="0" xfId="57" applyNumberFormat="1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>
      <alignment horizontal="center"/>
      <protection/>
    </xf>
    <xf numFmtId="0" fontId="5" fillId="39" borderId="0" xfId="58" applyFont="1" applyFill="1" applyBorder="1" applyAlignment="1">
      <alignment horizontal="center" vertical="center"/>
      <protection/>
    </xf>
    <xf numFmtId="167" fontId="5" fillId="39" borderId="0" xfId="57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>
      <alignment horizontal="center"/>
      <protection/>
    </xf>
    <xf numFmtId="37" fontId="17" fillId="37" borderId="0" xfId="57" applyNumberFormat="1" applyFont="1" applyFill="1" applyAlignment="1" applyProtection="1">
      <alignment horizontal="center"/>
      <protection/>
    </xf>
    <xf numFmtId="0" fontId="5" fillId="38" borderId="0" xfId="57" applyFill="1" applyAlignment="1">
      <alignment horizontal="center"/>
      <protection/>
    </xf>
    <xf numFmtId="37" fontId="17" fillId="38" borderId="0" xfId="57" applyNumberFormat="1" applyFont="1" applyFill="1" applyAlignment="1" applyProtection="1">
      <alignment horizontal="center"/>
      <protection/>
    </xf>
    <xf numFmtId="0" fontId="5" fillId="39" borderId="0" xfId="57" applyFont="1" applyFill="1" applyAlignment="1">
      <alignment horizontal="center"/>
      <protection/>
    </xf>
    <xf numFmtId="37" fontId="14" fillId="39" borderId="0" xfId="57" applyNumberFormat="1" applyFont="1" applyFill="1" applyAlignment="1" applyProtection="1">
      <alignment horizontal="center"/>
      <protection/>
    </xf>
    <xf numFmtId="0" fontId="16" fillId="40" borderId="0" xfId="57" applyFont="1" applyFill="1" applyBorder="1" applyAlignment="1">
      <alignment horizontal="center"/>
      <protection/>
    </xf>
    <xf numFmtId="37" fontId="16" fillId="40" borderId="0" xfId="57" applyNumberFormat="1" applyFont="1" applyFill="1" applyBorder="1" applyAlignment="1" applyProtection="1">
      <alignment horizontal="center"/>
      <protection/>
    </xf>
    <xf numFmtId="37" fontId="21" fillId="40" borderId="0" xfId="57" applyNumberFormat="1" applyFont="1" applyFill="1" applyProtection="1">
      <alignment/>
      <protection/>
    </xf>
    <xf numFmtId="37" fontId="22" fillId="40" borderId="0" xfId="57" applyNumberFormat="1" applyFont="1" applyFill="1" applyBorder="1" applyAlignment="1" applyProtection="1">
      <alignment horizontal="center"/>
      <protection/>
    </xf>
    <xf numFmtId="37" fontId="21" fillId="40" borderId="0" xfId="57" applyNumberFormat="1" applyFont="1" applyFill="1" applyAlignment="1" applyProtection="1">
      <alignment horizontal="right"/>
      <protection/>
    </xf>
    <xf numFmtId="166" fontId="16" fillId="40" borderId="0" xfId="57" applyNumberFormat="1" applyFont="1" applyFill="1" applyBorder="1" applyAlignment="1" applyProtection="1">
      <alignment horizontal="center"/>
      <protection/>
    </xf>
    <xf numFmtId="166" fontId="21" fillId="40" borderId="0" xfId="57" applyNumberFormat="1" applyFont="1" applyFill="1" applyProtection="1">
      <alignment/>
      <protection/>
    </xf>
    <xf numFmtId="37" fontId="23" fillId="40" borderId="0" xfId="57" applyNumberFormat="1" applyFont="1" applyFill="1" applyProtection="1">
      <alignment/>
      <protection/>
    </xf>
    <xf numFmtId="3" fontId="16" fillId="40" borderId="0" xfId="57" applyNumberFormat="1" applyFont="1" applyFill="1" applyBorder="1" applyAlignment="1">
      <alignment horizontal="center"/>
      <protection/>
    </xf>
    <xf numFmtId="3" fontId="5" fillId="36" borderId="0" xfId="57" applyNumberFormat="1" applyFont="1" applyFill="1" applyBorder="1" applyAlignment="1">
      <alignment horizontal="center"/>
      <protection/>
    </xf>
    <xf numFmtId="0" fontId="16" fillId="40" borderId="0" xfId="58" applyFont="1" applyFill="1" applyBorder="1" applyAlignment="1">
      <alignment horizontal="center" vertical="center"/>
      <protection/>
    </xf>
    <xf numFmtId="3" fontId="16" fillId="40" borderId="0" xfId="58" applyNumberFormat="1" applyFont="1" applyFill="1" applyBorder="1" applyAlignment="1">
      <alignment horizontal="center" vertical="center"/>
      <protection/>
    </xf>
    <xf numFmtId="0" fontId="16" fillId="40" borderId="0" xfId="58" applyFont="1" applyFill="1" applyBorder="1" applyAlignment="1">
      <alignment horizontal="center"/>
      <protection/>
    </xf>
    <xf numFmtId="3" fontId="16" fillId="40" borderId="0" xfId="58" applyNumberFormat="1" applyFont="1" applyFill="1" applyBorder="1" applyAlignment="1">
      <alignment horizontal="center"/>
      <protection/>
    </xf>
    <xf numFmtId="0" fontId="16" fillId="40" borderId="0" xfId="57" applyFont="1" applyFill="1" applyAlignment="1">
      <alignment horizontal="center"/>
      <protection/>
    </xf>
    <xf numFmtId="37" fontId="21" fillId="40" borderId="0" xfId="57" applyNumberFormat="1" applyFont="1" applyFill="1" applyAlignment="1" applyProtection="1">
      <alignment horizontal="center"/>
      <protection/>
    </xf>
    <xf numFmtId="0" fontId="6" fillId="34" borderId="13" xfId="59" applyFont="1" applyFill="1" applyBorder="1" applyAlignment="1">
      <alignment horizontal="center" vertical="center"/>
      <protection/>
    </xf>
    <xf numFmtId="0" fontId="24" fillId="0" borderId="0" xfId="57" applyFont="1">
      <alignment/>
      <protection/>
    </xf>
    <xf numFmtId="0" fontId="24" fillId="0" borderId="0" xfId="57" applyFont="1" applyAlignment="1">
      <alignment horizontal="center"/>
      <protection/>
    </xf>
    <xf numFmtId="37" fontId="24" fillId="36" borderId="0" xfId="57" applyNumberFormat="1" applyFont="1" applyFill="1" applyProtection="1">
      <alignment/>
      <protection/>
    </xf>
    <xf numFmtId="37" fontId="24" fillId="36" borderId="0" xfId="57" applyNumberFormat="1" applyFont="1" applyFill="1" applyAlignment="1" applyProtection="1">
      <alignment horizontal="center"/>
      <protection/>
    </xf>
    <xf numFmtId="0" fontId="24" fillId="36" borderId="0" xfId="57" applyFont="1" applyFill="1" applyAlignment="1">
      <alignment horizontal="center"/>
      <protection/>
    </xf>
    <xf numFmtId="3" fontId="24" fillId="0" borderId="0" xfId="57" applyNumberFormat="1" applyFont="1">
      <alignment/>
      <protection/>
    </xf>
    <xf numFmtId="0" fontId="24" fillId="36" borderId="0" xfId="57" applyFont="1" applyFill="1" applyBorder="1" applyAlignment="1">
      <alignment horizontal="center"/>
      <protection/>
    </xf>
    <xf numFmtId="0" fontId="24" fillId="36" borderId="0" xfId="58" applyFont="1" applyFill="1" applyBorder="1" applyAlignment="1">
      <alignment horizontal="center"/>
      <protection/>
    </xf>
    <xf numFmtId="37" fontId="25" fillId="36" borderId="0" xfId="57" applyNumberFormat="1" applyFont="1" applyFill="1" applyProtection="1">
      <alignment/>
      <protection/>
    </xf>
    <xf numFmtId="3" fontId="26" fillId="36" borderId="0" xfId="57" applyNumberFormat="1" applyFont="1" applyFill="1" applyBorder="1" applyAlignment="1">
      <alignment horizontal="center"/>
      <protection/>
    </xf>
    <xf numFmtId="37" fontId="24" fillId="36" borderId="0" xfId="57" applyNumberFormat="1" applyFont="1" applyFill="1" applyBorder="1" applyAlignment="1" applyProtection="1">
      <alignment horizontal="center"/>
      <protection/>
    </xf>
    <xf numFmtId="0" fontId="24" fillId="0" borderId="0" xfId="57" applyFont="1" applyFill="1" applyAlignment="1">
      <alignment horizontal="center"/>
      <protection/>
    </xf>
    <xf numFmtId="3" fontId="24" fillId="0" borderId="0" xfId="57" applyNumberFormat="1" applyFont="1" applyFill="1">
      <alignment/>
      <protection/>
    </xf>
    <xf numFmtId="166" fontId="24" fillId="36" borderId="0" xfId="57" applyNumberFormat="1" applyFont="1" applyFill="1" applyProtection="1">
      <alignment/>
      <protection/>
    </xf>
    <xf numFmtId="166" fontId="24" fillId="36" borderId="0" xfId="57" applyNumberFormat="1" applyFont="1" applyFill="1" applyBorder="1" applyAlignment="1" applyProtection="1">
      <alignment horizont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7" applyFont="1" applyFill="1">
      <alignment/>
      <protection/>
    </xf>
    <xf numFmtId="37" fontId="25" fillId="36" borderId="0" xfId="57" applyNumberFormat="1" applyFont="1" applyFill="1" applyBorder="1" applyAlignment="1" applyProtection="1">
      <alignment horizontal="center"/>
      <protection/>
    </xf>
    <xf numFmtId="37" fontId="24" fillId="36" borderId="0" xfId="57" applyNumberFormat="1" applyFont="1" applyFill="1" applyAlignment="1" applyProtection="1">
      <alignment horizontal="right"/>
      <protection/>
    </xf>
    <xf numFmtId="0" fontId="24" fillId="0" borderId="0" xfId="57" applyFont="1" applyAlignment="1">
      <alignment/>
      <protection/>
    </xf>
    <xf numFmtId="3" fontId="66" fillId="26" borderId="0" xfId="39" applyNumberFormat="1" applyFont="1" applyBorder="1" applyAlignment="1">
      <alignment horizontal="center"/>
    </xf>
    <xf numFmtId="37" fontId="66" fillId="26" borderId="0" xfId="39" applyNumberFormat="1" applyFont="1" applyBorder="1" applyAlignment="1" applyProtection="1">
      <alignment horizontal="center"/>
      <protection/>
    </xf>
    <xf numFmtId="37" fontId="66" fillId="26" borderId="0" xfId="39" applyNumberFormat="1" applyFont="1" applyAlignment="1" applyProtection="1">
      <alignment/>
      <protection/>
    </xf>
    <xf numFmtId="37" fontId="25" fillId="36" borderId="0" xfId="57" applyNumberFormat="1" applyFont="1" applyFill="1" applyBorder="1" applyAlignment="1" applyProtection="1">
      <alignment/>
      <protection/>
    </xf>
    <xf numFmtId="0" fontId="24" fillId="41" borderId="0" xfId="57" applyFont="1" applyFill="1">
      <alignment/>
      <protection/>
    </xf>
    <xf numFmtId="166" fontId="24" fillId="41" borderId="0" xfId="57" applyNumberFormat="1" applyFont="1" applyFill="1" applyBorder="1" applyAlignment="1" applyProtection="1">
      <alignment horizontal="center"/>
      <protection/>
    </xf>
    <xf numFmtId="0" fontId="28" fillId="0" borderId="0" xfId="59" applyFont="1" applyAlignment="1">
      <alignment vertical="center"/>
      <protection/>
    </xf>
    <xf numFmtId="0" fontId="6" fillId="34" borderId="13" xfId="59" applyFont="1" applyFill="1" applyBorder="1" applyAlignment="1">
      <alignment vertical="center"/>
      <protection/>
    </xf>
    <xf numFmtId="3" fontId="6" fillId="0" borderId="0" xfId="59" applyNumberFormat="1" applyFont="1" applyFill="1" applyAlignment="1">
      <alignment horizontal="center" vertical="center"/>
      <protection/>
    </xf>
    <xf numFmtId="0" fontId="4" fillId="0" borderId="0" xfId="59" applyFont="1" applyAlignment="1">
      <alignment vertical="center"/>
      <protection/>
    </xf>
    <xf numFmtId="0" fontId="5" fillId="0" borderId="0" xfId="57" applyAlignment="1">
      <alignment vertical="center"/>
      <protection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65" fontId="6" fillId="0" borderId="0" xfId="59" applyNumberFormat="1" applyFont="1" applyAlignment="1" quotePrefix="1">
      <alignment horizontal="center" vertical="center"/>
      <protection/>
    </xf>
    <xf numFmtId="3" fontId="6" fillId="33" borderId="0" xfId="0" applyNumberFormat="1" applyFont="1" applyFill="1" applyAlignment="1">
      <alignment horizontal="center"/>
    </xf>
    <xf numFmtId="0" fontId="0" fillId="35" borderId="0" xfId="0" applyFill="1" applyAlignment="1">
      <alignment vertical="center"/>
    </xf>
    <xf numFmtId="3" fontId="6" fillId="35" borderId="0" xfId="62" applyNumberFormat="1" applyFont="1" applyFill="1" applyAlignment="1">
      <alignment horizontal="center" vertical="center"/>
    </xf>
    <xf numFmtId="164" fontId="0" fillId="0" borderId="0" xfId="0" applyNumberFormat="1" applyAlignment="1">
      <alignment/>
    </xf>
    <xf numFmtId="0" fontId="2" fillId="0" borderId="0" xfId="59" applyFont="1" applyAlignment="1">
      <alignment horizontal="left" vertical="center"/>
      <protection/>
    </xf>
    <xf numFmtId="37" fontId="25" fillId="36" borderId="0" xfId="57" applyNumberFormat="1" applyFont="1" applyFill="1" applyAlignment="1" applyProtection="1">
      <alignment horizontal="center"/>
      <protection/>
    </xf>
    <xf numFmtId="37" fontId="15" fillId="36" borderId="0" xfId="57" applyNumberFormat="1" applyFont="1" applyFill="1" applyAlignment="1" applyProtection="1">
      <alignment horizontal="center"/>
      <protection/>
    </xf>
    <xf numFmtId="37" fontId="15" fillId="40" borderId="0" xfId="57" applyNumberFormat="1" applyFont="1" applyFill="1" applyAlignment="1" applyProtection="1">
      <alignment horizontal="center"/>
      <protection/>
    </xf>
    <xf numFmtId="37" fontId="15" fillId="39" borderId="0" xfId="57" applyNumberFormat="1" applyFont="1" applyFill="1" applyAlignment="1" applyProtection="1">
      <alignment horizontal="center"/>
      <protection/>
    </xf>
    <xf numFmtId="37" fontId="20" fillId="38" borderId="0" xfId="57" applyNumberFormat="1" applyFont="1" applyFill="1" applyAlignment="1" applyProtection="1">
      <alignment horizontal="center"/>
      <protection/>
    </xf>
    <xf numFmtId="37" fontId="20" fillId="37" borderId="0" xfId="57" applyNumberFormat="1" applyFont="1" applyFill="1" applyAlignment="1" applyProtection="1">
      <alignment horizontal="center"/>
      <protection/>
    </xf>
    <xf numFmtId="0" fontId="6" fillId="34" borderId="0" xfId="59" applyFont="1" applyFill="1" applyBorder="1" applyAlignment="1">
      <alignment horizontal="center" vertical="center" wrapText="1"/>
      <protection/>
    </xf>
    <xf numFmtId="0" fontId="6" fillId="34" borderId="11" xfId="59" applyFont="1" applyFill="1" applyBorder="1" applyAlignment="1">
      <alignment horizontal="center" vertical="center" wrapText="1"/>
      <protection/>
    </xf>
    <xf numFmtId="0" fontId="2" fillId="33" borderId="0" xfId="59" applyFont="1" applyFill="1" applyAlignment="1">
      <alignment horizontal="left" vertical="center"/>
      <protection/>
    </xf>
    <xf numFmtId="0" fontId="13" fillId="33" borderId="0" xfId="59" applyFont="1" applyFill="1" applyAlignment="1">
      <alignment horizontal="left" vertical="center"/>
      <protection/>
    </xf>
    <xf numFmtId="0" fontId="6" fillId="34" borderId="13" xfId="59" applyFont="1" applyFill="1" applyBorder="1" applyAlignment="1">
      <alignment horizontal="center" vertical="center"/>
      <protection/>
    </xf>
    <xf numFmtId="164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6" fillId="34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33" borderId="0" xfId="0" applyFont="1" applyFill="1" applyAlignment="1">
      <alignment/>
    </xf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6" fillId="34" borderId="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7" fillId="34" borderId="13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164" fontId="6" fillId="34" borderId="10" xfId="0" applyNumberFormat="1" applyFont="1" applyFill="1" applyBorder="1" applyAlignment="1">
      <alignment horizontal="center"/>
    </xf>
    <xf numFmtId="164" fontId="6" fillId="34" borderId="0" xfId="0" applyNumberFormat="1" applyFont="1" applyFill="1" applyBorder="1" applyAlignment="1">
      <alignment horizontal="center"/>
    </xf>
    <xf numFmtId="164" fontId="6" fillId="34" borderId="11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wrapText="1"/>
    </xf>
    <xf numFmtId="0" fontId="8" fillId="34" borderId="17" xfId="0" applyFont="1" applyFill="1" applyBorder="1" applyAlignment="1">
      <alignment horizont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33" borderId="0" xfId="0" applyFont="1" applyFill="1" applyAlignment="1">
      <alignment horizontal="left"/>
    </xf>
    <xf numFmtId="0" fontId="6" fillId="34" borderId="16" xfId="0" applyFont="1" applyFill="1" applyBorder="1" applyAlignment="1">
      <alignment horizontal="center" wrapText="1"/>
    </xf>
    <xf numFmtId="0" fontId="6" fillId="34" borderId="17" xfId="0" applyFont="1" applyFill="1" applyBorder="1" applyAlignment="1">
      <alignment horizontal="center" wrapText="1"/>
    </xf>
    <xf numFmtId="164" fontId="6" fillId="0" borderId="10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21" xfId="0" applyFont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/>
    </xf>
    <xf numFmtId="49" fontId="6" fillId="34" borderId="13" xfId="0" applyNumberFormat="1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vertical="center"/>
    </xf>
    <xf numFmtId="0" fontId="6" fillId="34" borderId="10" xfId="59" applyFont="1" applyFill="1" applyBorder="1" applyAlignment="1">
      <alignment horizontal="left" vertical="center"/>
      <protection/>
    </xf>
    <xf numFmtId="0" fontId="6" fillId="34" borderId="11" xfId="59" applyFont="1" applyFill="1" applyBorder="1" applyAlignment="1">
      <alignment horizontal="left" vertical="center"/>
      <protection/>
    </xf>
    <xf numFmtId="0" fontId="2" fillId="0" borderId="0" xfId="59" applyFont="1" applyFill="1" applyAlignment="1">
      <alignment horizontal="left" vertical="center"/>
      <protection/>
    </xf>
    <xf numFmtId="0" fontId="6" fillId="34" borderId="10" xfId="59" applyFont="1" applyFill="1" applyBorder="1" applyAlignment="1">
      <alignment horizontal="center" vertical="center"/>
      <protection/>
    </xf>
    <xf numFmtId="0" fontId="6" fillId="34" borderId="0" xfId="59" applyFont="1" applyFill="1" applyBorder="1" applyAlignment="1">
      <alignment horizontal="left" vertical="center"/>
      <protection/>
    </xf>
    <xf numFmtId="0" fontId="6" fillId="34" borderId="11" xfId="59" applyFont="1" applyFill="1" applyBorder="1" applyAlignment="1">
      <alignment horizontal="center" vertical="center"/>
      <protection/>
    </xf>
    <xf numFmtId="0" fontId="6" fillId="0" borderId="0" xfId="59" applyFont="1" applyAlignment="1">
      <alignment horizontal="left"/>
      <protection/>
    </xf>
    <xf numFmtId="0" fontId="3" fillId="0" borderId="0" xfId="58" applyFont="1" applyAlignment="1">
      <alignment horizontal="left" vertical="center"/>
      <protection/>
    </xf>
    <xf numFmtId="0" fontId="6" fillId="34" borderId="10" xfId="58" applyFont="1" applyFill="1" applyBorder="1" applyAlignment="1">
      <alignment horizontal="center" vertical="center"/>
      <protection/>
    </xf>
    <xf numFmtId="3" fontId="6" fillId="34" borderId="10" xfId="58" applyNumberFormat="1" applyFont="1" applyFill="1" applyBorder="1" applyAlignment="1">
      <alignment horizontal="center" vertical="center" wrapText="1"/>
      <protection/>
    </xf>
    <xf numFmtId="3" fontId="0" fillId="0" borderId="0" xfId="0" applyNumberFormat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0" fontId="6" fillId="34" borderId="11" xfId="58" applyFont="1" applyFill="1" applyBorder="1" applyAlignment="1">
      <alignment horizontal="center" vertical="center"/>
      <protection/>
    </xf>
    <xf numFmtId="3" fontId="0" fillId="0" borderId="0" xfId="0" applyNumberForma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GRADSTAT" xfId="58"/>
    <cellStyle name="Normal_GRADSTAT_ACHIVE1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showGridLines="0" zoomScalePageLayoutView="0" workbookViewId="0" topLeftCell="A21">
      <selection activeCell="D57" sqref="D57"/>
    </sheetView>
  </sheetViews>
  <sheetFormatPr defaultColWidth="8.00390625" defaultRowHeight="15"/>
  <cols>
    <col min="1" max="1" width="18.00390625" style="92" customWidth="1"/>
    <col min="2" max="2" width="10.140625" style="92" customWidth="1"/>
    <col min="3" max="6" width="11.7109375" style="94" customWidth="1"/>
    <col min="7" max="7" width="10.140625" style="94" customWidth="1"/>
    <col min="8" max="16384" width="8.00390625" style="92" customWidth="1"/>
  </cols>
  <sheetData>
    <row r="1" spans="1:10" s="84" customFormat="1" ht="18.75" customHeight="1">
      <c r="A1" s="278" t="s">
        <v>212</v>
      </c>
      <c r="B1" s="278"/>
      <c r="C1" s="278"/>
      <c r="D1" s="278"/>
      <c r="E1" s="278"/>
      <c r="F1" s="278"/>
      <c r="G1" s="278"/>
      <c r="H1" s="264"/>
      <c r="I1" s="264"/>
      <c r="J1" s="264"/>
    </row>
    <row r="2" ht="9.75" customHeight="1"/>
    <row r="3" ht="6.75" customHeight="1"/>
    <row r="4" spans="1:7" ht="25.5" customHeight="1">
      <c r="A4" s="265" t="s">
        <v>103</v>
      </c>
      <c r="B4" s="265" t="s">
        <v>15</v>
      </c>
      <c r="C4" s="237">
        <v>16</v>
      </c>
      <c r="D4" s="237">
        <v>17</v>
      </c>
      <c r="E4" s="237">
        <v>18</v>
      </c>
      <c r="F4" s="237" t="s">
        <v>213</v>
      </c>
      <c r="G4" s="237" t="s">
        <v>19</v>
      </c>
    </row>
    <row r="5" ht="11.25" customHeight="1"/>
    <row r="6" spans="2:10" ht="15" customHeight="1">
      <c r="B6" s="88" t="s">
        <v>17</v>
      </c>
      <c r="C6" s="85">
        <v>0</v>
      </c>
      <c r="D6" s="85">
        <v>2</v>
      </c>
      <c r="E6" s="104">
        <v>13</v>
      </c>
      <c r="F6" s="104">
        <v>29</v>
      </c>
      <c r="G6" s="85">
        <f>SUM(C6:F6)</f>
        <v>44</v>
      </c>
      <c r="H6" s="85"/>
      <c r="I6" s="104"/>
      <c r="J6" s="85"/>
    </row>
    <row r="7" spans="1:10" ht="15" customHeight="1">
      <c r="A7" s="84" t="s">
        <v>134</v>
      </c>
      <c r="B7" s="88" t="s">
        <v>18</v>
      </c>
      <c r="C7" s="85">
        <v>1</v>
      </c>
      <c r="D7" s="85">
        <v>3</v>
      </c>
      <c r="E7" s="104">
        <v>9</v>
      </c>
      <c r="F7" s="104">
        <v>15</v>
      </c>
      <c r="G7" s="85">
        <f>SUM(C7:F7)</f>
        <v>28</v>
      </c>
      <c r="H7" s="85"/>
      <c r="I7" s="104"/>
      <c r="J7" s="85"/>
    </row>
    <row r="8" spans="1:10" ht="15" customHeight="1">
      <c r="A8" s="84"/>
      <c r="B8" s="88" t="s">
        <v>19</v>
      </c>
      <c r="C8" s="85">
        <f>SUM(C6:C7)</f>
        <v>1</v>
      </c>
      <c r="D8" s="85">
        <f>SUM(D6:D7)</f>
        <v>5</v>
      </c>
      <c r="E8" s="104">
        <f>SUM(E6:E7)</f>
        <v>22</v>
      </c>
      <c r="F8" s="104">
        <f>SUM(F6:F7)</f>
        <v>44</v>
      </c>
      <c r="G8" s="85">
        <f>SUM(C8:F8)</f>
        <v>72</v>
      </c>
      <c r="H8" s="85"/>
      <c r="I8" s="104"/>
      <c r="J8" s="85"/>
    </row>
    <row r="9" ht="11.25" customHeight="1"/>
    <row r="10" spans="2:10" ht="15" customHeight="1">
      <c r="B10" s="88" t="s">
        <v>17</v>
      </c>
      <c r="C10" s="85">
        <v>0</v>
      </c>
      <c r="D10" s="85">
        <v>5</v>
      </c>
      <c r="E10" s="104">
        <v>22</v>
      </c>
      <c r="F10" s="104">
        <v>20</v>
      </c>
      <c r="G10" s="85">
        <f>SUM(C10:F10)</f>
        <v>47</v>
      </c>
      <c r="H10" s="85"/>
      <c r="I10" s="104"/>
      <c r="J10" s="85"/>
    </row>
    <row r="11" spans="1:10" ht="15" customHeight="1">
      <c r="A11" s="84" t="s">
        <v>110</v>
      </c>
      <c r="B11" s="88" t="s">
        <v>18</v>
      </c>
      <c r="C11" s="85">
        <v>1</v>
      </c>
      <c r="D11" s="85">
        <v>7</v>
      </c>
      <c r="E11" s="104">
        <v>16</v>
      </c>
      <c r="F11" s="104">
        <v>16</v>
      </c>
      <c r="G11" s="85">
        <f>SUM(C11:F11)</f>
        <v>40</v>
      </c>
      <c r="H11" s="85"/>
      <c r="I11" s="104"/>
      <c r="J11" s="85"/>
    </row>
    <row r="12" spans="1:10" ht="15" customHeight="1">
      <c r="A12" s="84"/>
      <c r="B12" s="88" t="s">
        <v>19</v>
      </c>
      <c r="C12" s="85">
        <f>SUM(C10:C11)</f>
        <v>1</v>
      </c>
      <c r="D12" s="85">
        <f>SUM(D10:D11)</f>
        <v>12</v>
      </c>
      <c r="E12" s="104">
        <f>SUM(E10:E11)</f>
        <v>38</v>
      </c>
      <c r="F12" s="104">
        <f>SUM(F10:F11)</f>
        <v>36</v>
      </c>
      <c r="G12" s="85">
        <f>SUM(C12:F12)</f>
        <v>87</v>
      </c>
      <c r="H12" s="85"/>
      <c r="I12" s="104"/>
      <c r="J12" s="85"/>
    </row>
    <row r="13" spans="8:10" ht="10.5" customHeight="1">
      <c r="H13" s="85"/>
      <c r="I13" s="104"/>
      <c r="J13" s="85"/>
    </row>
    <row r="14" spans="2:10" ht="15" customHeight="1">
      <c r="B14" s="88" t="s">
        <v>17</v>
      </c>
      <c r="C14" s="85">
        <v>0</v>
      </c>
      <c r="D14" s="85">
        <v>5</v>
      </c>
      <c r="E14" s="104">
        <v>18</v>
      </c>
      <c r="F14" s="104">
        <v>11</v>
      </c>
      <c r="G14" s="85">
        <f>SUM(C14:F14)</f>
        <v>34</v>
      </c>
      <c r="H14" s="85"/>
      <c r="I14" s="104"/>
      <c r="J14" s="85"/>
    </row>
    <row r="15" spans="1:10" ht="15" customHeight="1">
      <c r="A15" s="84" t="s">
        <v>111</v>
      </c>
      <c r="B15" s="88" t="s">
        <v>18</v>
      </c>
      <c r="C15" s="85">
        <v>0</v>
      </c>
      <c r="D15" s="85">
        <v>5</v>
      </c>
      <c r="E15" s="104">
        <v>7</v>
      </c>
      <c r="F15" s="104">
        <v>9</v>
      </c>
      <c r="G15" s="85">
        <f>SUM(C15:F15)</f>
        <v>21</v>
      </c>
      <c r="H15" s="85"/>
      <c r="I15" s="104"/>
      <c r="J15" s="85"/>
    </row>
    <row r="16" spans="1:10" ht="15" customHeight="1">
      <c r="A16" s="84"/>
      <c r="B16" s="88" t="s">
        <v>19</v>
      </c>
      <c r="C16" s="85">
        <f>SUM(C14:C15)</f>
        <v>0</v>
      </c>
      <c r="D16" s="85">
        <f>SUM(D14:D15)</f>
        <v>10</v>
      </c>
      <c r="E16" s="104">
        <f>SUM(E14:E15)</f>
        <v>25</v>
      </c>
      <c r="F16" s="104">
        <f>SUM(F14:F15)</f>
        <v>20</v>
      </c>
      <c r="G16" s="85">
        <f>SUM(C16:F16)</f>
        <v>55</v>
      </c>
      <c r="H16" s="85"/>
      <c r="I16" s="104"/>
      <c r="J16" s="85"/>
    </row>
    <row r="17" ht="11.25" customHeight="1"/>
    <row r="18" spans="2:10" ht="15" customHeight="1">
      <c r="B18" s="88" t="s">
        <v>17</v>
      </c>
      <c r="C18" s="85">
        <v>0</v>
      </c>
      <c r="D18" s="85">
        <v>4</v>
      </c>
      <c r="E18" s="104">
        <v>26</v>
      </c>
      <c r="F18" s="104">
        <v>15</v>
      </c>
      <c r="G18" s="85">
        <f>SUM(C18:F18)</f>
        <v>45</v>
      </c>
      <c r="H18" s="85"/>
      <c r="I18" s="104"/>
      <c r="J18" s="85"/>
    </row>
    <row r="19" spans="1:10" ht="15" customHeight="1">
      <c r="A19" s="84" t="s">
        <v>112</v>
      </c>
      <c r="B19" s="88" t="s">
        <v>18</v>
      </c>
      <c r="C19" s="85">
        <v>0</v>
      </c>
      <c r="D19" s="85">
        <v>2</v>
      </c>
      <c r="E19" s="104">
        <v>7</v>
      </c>
      <c r="F19" s="104">
        <v>15</v>
      </c>
      <c r="G19" s="85">
        <f>SUM(C19:F19)</f>
        <v>24</v>
      </c>
      <c r="H19" s="85"/>
      <c r="I19" s="104"/>
      <c r="J19" s="85"/>
    </row>
    <row r="20" spans="1:10" ht="15" customHeight="1">
      <c r="A20" s="84"/>
      <c r="B20" s="88" t="s">
        <v>19</v>
      </c>
      <c r="C20" s="85">
        <f>SUM(C18:C19)</f>
        <v>0</v>
      </c>
      <c r="D20" s="85">
        <f>SUM(D18:D19)</f>
        <v>6</v>
      </c>
      <c r="E20" s="104">
        <f>SUM(E18:E19)</f>
        <v>33</v>
      </c>
      <c r="F20" s="104">
        <f>SUM(F18:F19)</f>
        <v>30</v>
      </c>
      <c r="G20" s="85">
        <f>SUM(G18:G19)</f>
        <v>69</v>
      </c>
      <c r="H20" s="85"/>
      <c r="I20" s="104"/>
      <c r="J20" s="85"/>
    </row>
    <row r="21" ht="11.25" customHeight="1"/>
    <row r="22" spans="2:10" ht="15" customHeight="1">
      <c r="B22" s="88" t="s">
        <v>17</v>
      </c>
      <c r="C22" s="85">
        <v>0</v>
      </c>
      <c r="D22" s="85">
        <v>4</v>
      </c>
      <c r="E22" s="104">
        <v>26</v>
      </c>
      <c r="F22" s="104">
        <v>15</v>
      </c>
      <c r="G22" s="85">
        <f>SUM(C22:F22)</f>
        <v>45</v>
      </c>
      <c r="H22" s="85"/>
      <c r="I22" s="104"/>
      <c r="J22" s="85"/>
    </row>
    <row r="23" spans="1:10" ht="15" customHeight="1">
      <c r="A23" s="84" t="s">
        <v>113</v>
      </c>
      <c r="B23" s="88" t="s">
        <v>18</v>
      </c>
      <c r="C23" s="85">
        <v>0</v>
      </c>
      <c r="D23" s="85">
        <v>2</v>
      </c>
      <c r="E23" s="104">
        <v>7</v>
      </c>
      <c r="F23" s="104">
        <v>15</v>
      </c>
      <c r="G23" s="85">
        <f>SUM(C23:F23)</f>
        <v>24</v>
      </c>
      <c r="H23" s="85"/>
      <c r="I23" s="104"/>
      <c r="J23" s="85"/>
    </row>
    <row r="24" spans="1:10" ht="15" customHeight="1">
      <c r="A24" s="84"/>
      <c r="B24" s="88" t="s">
        <v>19</v>
      </c>
      <c r="C24" s="85">
        <f>SUM(C22:C23)</f>
        <v>0</v>
      </c>
      <c r="D24" s="85">
        <f>SUM(D22:D23)</f>
        <v>6</v>
      </c>
      <c r="E24" s="104">
        <f>SUM(E22:E23)</f>
        <v>33</v>
      </c>
      <c r="F24" s="104">
        <f>SUM(F22:F23)</f>
        <v>30</v>
      </c>
      <c r="G24" s="85">
        <f>SUM(G22:G23)</f>
        <v>69</v>
      </c>
      <c r="H24" s="85"/>
      <c r="I24" s="104"/>
      <c r="J24" s="85"/>
    </row>
    <row r="25" ht="11.25" customHeight="1"/>
    <row r="26" spans="2:10" ht="15" customHeight="1">
      <c r="B26" s="88" t="s">
        <v>17</v>
      </c>
      <c r="C26" s="85">
        <v>0</v>
      </c>
      <c r="D26" s="85">
        <v>5</v>
      </c>
      <c r="E26" s="104">
        <v>23</v>
      </c>
      <c r="F26" s="104">
        <v>20</v>
      </c>
      <c r="G26" s="85">
        <f>SUM(C26:F26)</f>
        <v>48</v>
      </c>
      <c r="H26" s="85"/>
      <c r="I26" s="104"/>
      <c r="J26" s="85"/>
    </row>
    <row r="27" spans="1:10" ht="15" customHeight="1">
      <c r="A27" s="84" t="s">
        <v>114</v>
      </c>
      <c r="B27" s="88" t="s">
        <v>18</v>
      </c>
      <c r="C27" s="85">
        <v>1</v>
      </c>
      <c r="D27" s="85">
        <v>0</v>
      </c>
      <c r="E27" s="104">
        <v>20</v>
      </c>
      <c r="F27" s="104">
        <v>22</v>
      </c>
      <c r="G27" s="85">
        <f>SUM(C27:F27)</f>
        <v>43</v>
      </c>
      <c r="H27" s="85"/>
      <c r="I27" s="104"/>
      <c r="J27" s="85"/>
    </row>
    <row r="28" spans="1:10" ht="15" customHeight="1">
      <c r="A28" s="84"/>
      <c r="B28" s="88" t="s">
        <v>19</v>
      </c>
      <c r="C28" s="85">
        <f>SUM(C26:C27)</f>
        <v>1</v>
      </c>
      <c r="D28" s="85">
        <f>SUM(D26:D27)</f>
        <v>5</v>
      </c>
      <c r="E28" s="104">
        <f>SUM(E26:E27)</f>
        <v>43</v>
      </c>
      <c r="F28" s="104">
        <f>SUM(F26:F27)</f>
        <v>42</v>
      </c>
      <c r="G28" s="85">
        <f>SUM(G26:G27)</f>
        <v>91</v>
      </c>
      <c r="H28" s="85"/>
      <c r="I28" s="104"/>
      <c r="J28" s="85"/>
    </row>
    <row r="29" ht="11.25" customHeight="1"/>
    <row r="30" spans="2:10" ht="15" customHeight="1">
      <c r="B30" s="88" t="s">
        <v>17</v>
      </c>
      <c r="C30" s="85">
        <v>2</v>
      </c>
      <c r="D30" s="85">
        <v>13</v>
      </c>
      <c r="E30" s="104">
        <v>16</v>
      </c>
      <c r="F30" s="104">
        <v>23</v>
      </c>
      <c r="G30" s="85">
        <f>SUM(C30:F30)</f>
        <v>54</v>
      </c>
      <c r="H30" s="85"/>
      <c r="I30" s="104"/>
      <c r="J30" s="85"/>
    </row>
    <row r="31" spans="1:10" ht="15" customHeight="1">
      <c r="A31" s="84" t="s">
        <v>115</v>
      </c>
      <c r="B31" s="88" t="s">
        <v>18</v>
      </c>
      <c r="C31" s="85">
        <v>5</v>
      </c>
      <c r="D31" s="85">
        <v>12</v>
      </c>
      <c r="E31" s="104">
        <v>11</v>
      </c>
      <c r="F31" s="104">
        <v>12</v>
      </c>
      <c r="G31" s="85">
        <f>SUM(C31:F31)</f>
        <v>40</v>
      </c>
      <c r="H31" s="85"/>
      <c r="I31" s="104"/>
      <c r="J31" s="85"/>
    </row>
    <row r="32" spans="1:10" ht="15" customHeight="1">
      <c r="A32" s="84"/>
      <c r="B32" s="88" t="s">
        <v>19</v>
      </c>
      <c r="C32" s="85">
        <f>SUM(C30:C31)</f>
        <v>7</v>
      </c>
      <c r="D32" s="85">
        <f>SUM(D30:D31)</f>
        <v>25</v>
      </c>
      <c r="E32" s="104">
        <f>SUM(E30:E31)</f>
        <v>27</v>
      </c>
      <c r="F32" s="104">
        <f>SUM(F30:F31)</f>
        <v>35</v>
      </c>
      <c r="G32" s="85">
        <f>SUM(G30:G31)</f>
        <v>94</v>
      </c>
      <c r="H32" s="85"/>
      <c r="I32" s="104"/>
      <c r="J32" s="85"/>
    </row>
    <row r="33" ht="11.25" customHeight="1"/>
    <row r="34" spans="2:10" ht="15" customHeight="1">
      <c r="B34" s="88" t="s">
        <v>17</v>
      </c>
      <c r="C34" s="154">
        <v>2</v>
      </c>
      <c r="D34" s="154">
        <v>7</v>
      </c>
      <c r="E34" s="266">
        <v>16</v>
      </c>
      <c r="F34" s="266">
        <v>21</v>
      </c>
      <c r="G34" s="85">
        <f>SUM(C34:F34)</f>
        <v>46</v>
      </c>
      <c r="H34" s="85"/>
      <c r="I34" s="104"/>
      <c r="J34" s="85"/>
    </row>
    <row r="35" spans="1:10" ht="15" customHeight="1">
      <c r="A35" s="84" t="s">
        <v>116</v>
      </c>
      <c r="B35" s="88" t="s">
        <v>18</v>
      </c>
      <c r="C35" s="154">
        <v>1</v>
      </c>
      <c r="D35" s="154">
        <v>3</v>
      </c>
      <c r="E35" s="266">
        <v>13</v>
      </c>
      <c r="F35" s="266">
        <v>16</v>
      </c>
      <c r="G35" s="85">
        <f>SUM(C35:F35)</f>
        <v>33</v>
      </c>
      <c r="H35" s="85"/>
      <c r="I35" s="104"/>
      <c r="J35" s="85"/>
    </row>
    <row r="36" spans="1:10" ht="15" customHeight="1">
      <c r="A36" s="84"/>
      <c r="B36" s="88" t="s">
        <v>19</v>
      </c>
      <c r="C36" s="85">
        <f>SUM(C34:C35)</f>
        <v>3</v>
      </c>
      <c r="D36" s="85">
        <f>SUM(D34:D35)</f>
        <v>10</v>
      </c>
      <c r="E36" s="104">
        <f>SUM(E34:E35)</f>
        <v>29</v>
      </c>
      <c r="F36" s="104">
        <f>SUM(F34:F35)</f>
        <v>37</v>
      </c>
      <c r="G36" s="85">
        <f>SUM(C36:F36)</f>
        <v>79</v>
      </c>
      <c r="H36" s="85"/>
      <c r="I36" s="104"/>
      <c r="J36" s="85"/>
    </row>
    <row r="37" ht="11.25" customHeight="1">
      <c r="G37" s="85"/>
    </row>
    <row r="38" spans="2:10" ht="15" customHeight="1">
      <c r="B38" s="88" t="s">
        <v>17</v>
      </c>
      <c r="C38" s="154">
        <v>1</v>
      </c>
      <c r="D38" s="154">
        <v>3</v>
      </c>
      <c r="E38" s="266">
        <v>25</v>
      </c>
      <c r="F38" s="266">
        <v>16</v>
      </c>
      <c r="G38" s="85">
        <v>45</v>
      </c>
      <c r="H38" s="85"/>
      <c r="I38" s="104"/>
      <c r="J38" s="85"/>
    </row>
    <row r="39" spans="1:10" ht="15" customHeight="1">
      <c r="A39" s="84" t="s">
        <v>117</v>
      </c>
      <c r="B39" s="88" t="s">
        <v>18</v>
      </c>
      <c r="C39" s="154">
        <v>1</v>
      </c>
      <c r="D39" s="154">
        <v>1</v>
      </c>
      <c r="E39" s="266">
        <v>11</v>
      </c>
      <c r="F39" s="266">
        <v>16</v>
      </c>
      <c r="G39" s="85">
        <v>29</v>
      </c>
      <c r="H39" s="85"/>
      <c r="I39" s="104"/>
      <c r="J39" s="85"/>
    </row>
    <row r="40" spans="1:10" ht="15" customHeight="1">
      <c r="A40" s="84"/>
      <c r="B40" s="88" t="s">
        <v>19</v>
      </c>
      <c r="C40" s="85">
        <v>2</v>
      </c>
      <c r="D40" s="85">
        <v>4</v>
      </c>
      <c r="E40" s="104">
        <v>36</v>
      </c>
      <c r="F40" s="104">
        <v>32</v>
      </c>
      <c r="G40" s="85">
        <v>74</v>
      </c>
      <c r="H40" s="85"/>
      <c r="I40" s="104"/>
      <c r="J40" s="85"/>
    </row>
    <row r="41" ht="11.25" customHeight="1">
      <c r="G41" s="85"/>
    </row>
    <row r="42" spans="2:10" ht="15" customHeight="1">
      <c r="B42" s="88" t="s">
        <v>17</v>
      </c>
      <c r="C42" s="154">
        <v>0</v>
      </c>
      <c r="D42" s="154">
        <v>2</v>
      </c>
      <c r="E42" s="266">
        <v>10</v>
      </c>
      <c r="F42" s="266">
        <v>9</v>
      </c>
      <c r="G42" s="85">
        <f>SUM(C42:F42)</f>
        <v>21</v>
      </c>
      <c r="H42" s="85"/>
      <c r="I42" s="104"/>
      <c r="J42" s="85"/>
    </row>
    <row r="43" spans="1:10" ht="15" customHeight="1">
      <c r="A43" s="84" t="s">
        <v>118</v>
      </c>
      <c r="B43" s="88" t="s">
        <v>18</v>
      </c>
      <c r="C43" s="154">
        <v>0</v>
      </c>
      <c r="D43" s="154">
        <v>3</v>
      </c>
      <c r="E43" s="266">
        <v>9</v>
      </c>
      <c r="F43" s="266">
        <v>6</v>
      </c>
      <c r="G43" s="85">
        <f>SUM(C43:F43)</f>
        <v>18</v>
      </c>
      <c r="H43" s="85"/>
      <c r="I43" s="104"/>
      <c r="J43" s="85"/>
    </row>
    <row r="44" spans="1:10" ht="15" customHeight="1">
      <c r="A44" s="84"/>
      <c r="B44" s="88" t="s">
        <v>19</v>
      </c>
      <c r="C44" s="85">
        <f>SUM(C42:C43)</f>
        <v>0</v>
      </c>
      <c r="D44" s="85">
        <f>SUM(D42:D43)</f>
        <v>5</v>
      </c>
      <c r="E44" s="85">
        <f>SUM(E42:E43)</f>
        <v>19</v>
      </c>
      <c r="F44" s="85">
        <f>SUM(F42:F43)</f>
        <v>15</v>
      </c>
      <c r="G44" s="85">
        <f>SUM(G42:G43)</f>
        <v>39</v>
      </c>
      <c r="H44" s="85"/>
      <c r="I44" s="104"/>
      <c r="J44" s="85"/>
    </row>
    <row r="45" spans="7:9" ht="11.25" customHeight="1">
      <c r="G45" s="85"/>
      <c r="I45" s="267"/>
    </row>
    <row r="46" spans="2:10" ht="15" customHeight="1">
      <c r="B46" s="88" t="s">
        <v>17</v>
      </c>
      <c r="C46" s="154">
        <v>0</v>
      </c>
      <c r="D46" s="154">
        <v>8</v>
      </c>
      <c r="E46" s="154">
        <v>11</v>
      </c>
      <c r="F46" s="154">
        <v>21</v>
      </c>
      <c r="G46" s="85">
        <f>SUM(C46:F46)</f>
        <v>40</v>
      </c>
      <c r="H46" s="85"/>
      <c r="I46" s="104"/>
      <c r="J46" s="85"/>
    </row>
    <row r="47" spans="1:10" ht="15" customHeight="1">
      <c r="A47" s="84" t="s">
        <v>119</v>
      </c>
      <c r="B47" s="88" t="s">
        <v>18</v>
      </c>
      <c r="C47" s="154">
        <v>0</v>
      </c>
      <c r="D47" s="154">
        <v>5</v>
      </c>
      <c r="E47" s="154">
        <v>8</v>
      </c>
      <c r="F47" s="154">
        <v>8</v>
      </c>
      <c r="G47" s="85">
        <f>SUM(C47:F47)</f>
        <v>21</v>
      </c>
      <c r="H47" s="85"/>
      <c r="I47" s="104"/>
      <c r="J47" s="85"/>
    </row>
    <row r="48" spans="1:10" ht="15" customHeight="1">
      <c r="A48" s="84"/>
      <c r="B48" s="88" t="s">
        <v>19</v>
      </c>
      <c r="C48" s="85">
        <f>SUM(C46:C47)</f>
        <v>0</v>
      </c>
      <c r="D48" s="85">
        <f>SUM(D46:D47)</f>
        <v>13</v>
      </c>
      <c r="E48" s="85">
        <f>SUM(E46:E47)</f>
        <v>19</v>
      </c>
      <c r="F48" s="85">
        <f>SUM(F46:F47)</f>
        <v>29</v>
      </c>
      <c r="G48" s="85">
        <f>SUM(G46:G47)</f>
        <v>61</v>
      </c>
      <c r="H48" s="85"/>
      <c r="I48" s="104"/>
      <c r="J48" s="85"/>
    </row>
    <row r="49" spans="1:7" ht="12.75" customHeight="1">
      <c r="A49" s="152"/>
      <c r="B49" s="152"/>
      <c r="C49" s="83"/>
      <c r="D49" s="83"/>
      <c r="E49" s="83"/>
      <c r="F49" s="83"/>
      <c r="G49" s="83"/>
    </row>
    <row r="52" spans="3:5" ht="12.75">
      <c r="C52" s="268"/>
      <c r="D52" s="268"/>
      <c r="E52" s="268"/>
    </row>
    <row r="53" spans="3:5" ht="12.75">
      <c r="C53" s="268"/>
      <c r="D53" s="268"/>
      <c r="E53" s="268"/>
    </row>
    <row r="54" spans="3:5" ht="12.75">
      <c r="C54" s="268"/>
      <c r="D54" s="268"/>
      <c r="E54" s="268"/>
    </row>
    <row r="55" spans="3:5" ht="12.75">
      <c r="C55" s="268"/>
      <c r="D55" s="268"/>
      <c r="E55" s="268"/>
    </row>
    <row r="56" spans="3:5" ht="12.75">
      <c r="C56" s="268"/>
      <c r="D56" s="268"/>
      <c r="E56" s="268"/>
    </row>
    <row r="57" spans="3:5" ht="12.75">
      <c r="C57" s="268"/>
      <c r="D57" s="268"/>
      <c r="E57" s="268"/>
    </row>
    <row r="58" spans="3:5" ht="12.75">
      <c r="C58" s="268"/>
      <c r="D58" s="268"/>
      <c r="E58" s="268"/>
    </row>
    <row r="59" spans="3:5" ht="12.75">
      <c r="C59" s="268"/>
      <c r="D59" s="268"/>
      <c r="E59" s="268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4"/>
  <sheetViews>
    <sheetView zoomScale="160" zoomScaleNormal="160" zoomScalePageLayoutView="0" workbookViewId="0" topLeftCell="A1">
      <selection activeCell="C27" sqref="C27"/>
    </sheetView>
  </sheetViews>
  <sheetFormatPr defaultColWidth="9.140625" defaultRowHeight="15"/>
  <cols>
    <col min="1" max="1" width="17.7109375" style="0" customWidth="1"/>
    <col min="2" max="2" width="21.00390625" style="0" customWidth="1"/>
    <col min="3" max="3" width="24.421875" style="0" customWidth="1"/>
  </cols>
  <sheetData>
    <row r="1" spans="1:3" ht="15">
      <c r="A1" s="1" t="s">
        <v>21</v>
      </c>
      <c r="B1" s="1"/>
      <c r="C1" s="2"/>
    </row>
    <row r="2" spans="1:3" ht="15">
      <c r="A2" s="4" t="s">
        <v>222</v>
      </c>
      <c r="B2" s="4"/>
      <c r="C2" s="2"/>
    </row>
    <row r="3" spans="1:3" ht="15">
      <c r="A3" s="5"/>
      <c r="B3" s="5"/>
      <c r="C3" s="6"/>
    </row>
    <row r="4" spans="1:3" ht="15">
      <c r="A4" s="315" t="s">
        <v>14</v>
      </c>
      <c r="B4" s="21"/>
      <c r="C4" s="21"/>
    </row>
    <row r="5" spans="1:3" ht="15">
      <c r="A5" s="309"/>
      <c r="B5" s="9" t="s">
        <v>3</v>
      </c>
      <c r="C5" s="9" t="s">
        <v>0</v>
      </c>
    </row>
    <row r="6" spans="1:3" ht="15">
      <c r="A6" s="310"/>
      <c r="B6" s="11"/>
      <c r="C6" s="22"/>
    </row>
    <row r="7" spans="1:3" ht="15">
      <c r="A7" s="12"/>
      <c r="B7" s="12"/>
      <c r="C7" s="13"/>
    </row>
    <row r="8" spans="1:3" ht="15">
      <c r="A8" s="12" t="s">
        <v>7</v>
      </c>
      <c r="B8" s="274">
        <v>256</v>
      </c>
      <c r="C8" s="24">
        <v>83.3</v>
      </c>
    </row>
    <row r="9" spans="1:3" ht="15">
      <c r="A9" s="12" t="s">
        <v>8</v>
      </c>
      <c r="B9" s="274">
        <v>824</v>
      </c>
      <c r="C9" s="24">
        <v>85.8</v>
      </c>
    </row>
    <row r="10" spans="1:3" ht="15">
      <c r="A10" s="12" t="s">
        <v>10</v>
      </c>
      <c r="B10" s="274">
        <v>1093</v>
      </c>
      <c r="C10" s="24">
        <v>86.6</v>
      </c>
    </row>
    <row r="11" spans="1:3" ht="15">
      <c r="A11" s="12" t="s">
        <v>9</v>
      </c>
      <c r="B11" s="274">
        <v>2518</v>
      </c>
      <c r="C11" s="24">
        <v>87</v>
      </c>
    </row>
    <row r="12" spans="1:3" ht="15">
      <c r="A12" s="12" t="s">
        <v>11</v>
      </c>
      <c r="B12" s="274">
        <v>63</v>
      </c>
      <c r="C12" s="24">
        <v>92.4</v>
      </c>
    </row>
    <row r="13" spans="1:3" ht="15">
      <c r="A13" s="12"/>
      <c r="B13" s="25"/>
      <c r="C13" s="26"/>
    </row>
    <row r="14" spans="1:3" ht="15">
      <c r="A14" s="10" t="s">
        <v>12</v>
      </c>
      <c r="B14" s="16">
        <v>4768</v>
      </c>
      <c r="C14" s="17">
        <v>86.6</v>
      </c>
    </row>
  </sheetData>
  <sheetProtection/>
  <mergeCells count="1">
    <mergeCell ref="A4:A6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4"/>
  <sheetViews>
    <sheetView showGridLines="0" zoomScale="175" zoomScaleNormal="175" zoomScalePageLayoutView="0" workbookViewId="0" topLeftCell="A19">
      <selection activeCell="C29" sqref="C29"/>
    </sheetView>
  </sheetViews>
  <sheetFormatPr defaultColWidth="9.140625" defaultRowHeight="15"/>
  <cols>
    <col min="1" max="1" width="14.28125" style="0" customWidth="1"/>
    <col min="4" max="4" width="11.28125" style="0" customWidth="1"/>
    <col min="5" max="5" width="3.140625" style="0" customWidth="1"/>
    <col min="6" max="6" width="10.140625" style="0" customWidth="1"/>
    <col min="7" max="7" width="10.28125" style="0" customWidth="1"/>
    <col min="8" max="8" width="13.140625" style="0" customWidth="1"/>
  </cols>
  <sheetData>
    <row r="1" spans="1:8" ht="15">
      <c r="A1" s="323" t="s">
        <v>13</v>
      </c>
      <c r="B1" s="324"/>
      <c r="C1" s="324"/>
      <c r="D1" s="324"/>
      <c r="E1" s="324"/>
      <c r="F1" s="324"/>
      <c r="G1" s="324"/>
      <c r="H1" s="324"/>
    </row>
    <row r="2" spans="1:8" ht="15">
      <c r="A2" s="325" t="s">
        <v>221</v>
      </c>
      <c r="B2" s="324"/>
      <c r="C2" s="324"/>
      <c r="D2" s="324"/>
      <c r="E2" s="324"/>
      <c r="F2" s="324"/>
      <c r="G2" s="324"/>
      <c r="H2" s="324"/>
    </row>
    <row r="3" spans="1:7" ht="15">
      <c r="A3" s="5"/>
      <c r="B3" s="5"/>
      <c r="C3" s="5"/>
      <c r="D3" s="6"/>
      <c r="E3" s="3"/>
      <c r="F3" s="3"/>
      <c r="G3" s="3"/>
    </row>
    <row r="4" spans="1:7" ht="15">
      <c r="A4" s="315" t="s">
        <v>14</v>
      </c>
      <c r="B4" s="316" t="s">
        <v>15</v>
      </c>
      <c r="C4" s="326" t="s">
        <v>16</v>
      </c>
      <c r="D4" s="305" t="s">
        <v>0</v>
      </c>
      <c r="E4" s="306"/>
      <c r="F4" s="305" t="s">
        <v>1</v>
      </c>
      <c r="G4" s="307"/>
    </row>
    <row r="5" spans="1:7" ht="14.25" customHeight="1">
      <c r="A5" s="309"/>
      <c r="B5" s="317"/>
      <c r="C5" s="319"/>
      <c r="D5" s="299"/>
      <c r="E5" s="301"/>
      <c r="F5" s="303" t="s">
        <v>5</v>
      </c>
      <c r="G5" s="297" t="s">
        <v>6</v>
      </c>
    </row>
    <row r="6" spans="1:7" ht="15">
      <c r="A6" s="310"/>
      <c r="B6" s="318"/>
      <c r="C6" s="327"/>
      <c r="D6" s="300"/>
      <c r="E6" s="302"/>
      <c r="F6" s="304"/>
      <c r="G6" s="298"/>
    </row>
    <row r="7" spans="1:7" ht="15">
      <c r="A7" s="12"/>
      <c r="B7" s="157"/>
      <c r="C7" s="12"/>
      <c r="D7" s="13"/>
      <c r="E7" s="3"/>
      <c r="F7" s="3"/>
      <c r="G7" s="3"/>
    </row>
    <row r="8" spans="1:7" ht="15">
      <c r="A8" s="27" t="s">
        <v>7</v>
      </c>
      <c r="B8" s="45" t="s">
        <v>17</v>
      </c>
      <c r="C8" s="28">
        <v>120</v>
      </c>
      <c r="D8" s="311">
        <v>92</v>
      </c>
      <c r="E8" s="311"/>
      <c r="F8" s="29">
        <v>83.8</v>
      </c>
      <c r="G8" s="29">
        <v>87.6</v>
      </c>
    </row>
    <row r="9" spans="1:7" ht="15">
      <c r="A9" s="30"/>
      <c r="B9" s="46" t="s">
        <v>18</v>
      </c>
      <c r="C9" s="31">
        <v>136</v>
      </c>
      <c r="D9" s="312">
        <v>97.6</v>
      </c>
      <c r="E9" s="312"/>
      <c r="F9" s="32">
        <v>92.8</v>
      </c>
      <c r="G9" s="32">
        <v>94.7</v>
      </c>
    </row>
    <row r="10" spans="1:7" ht="15">
      <c r="A10" s="33"/>
      <c r="B10" s="47" t="s">
        <v>19</v>
      </c>
      <c r="C10" s="34">
        <v>256</v>
      </c>
      <c r="D10" s="313">
        <v>95</v>
      </c>
      <c r="E10" s="313"/>
      <c r="F10" s="35">
        <v>88.6</v>
      </c>
      <c r="G10" s="35">
        <v>91.5</v>
      </c>
    </row>
    <row r="11" spans="1:7" ht="15">
      <c r="A11" s="12"/>
      <c r="B11" s="157"/>
      <c r="C11" s="36"/>
      <c r="D11" s="328"/>
      <c r="E11" s="328"/>
      <c r="F11" s="37"/>
      <c r="G11" s="37"/>
    </row>
    <row r="12" spans="1:7" ht="15">
      <c r="A12" s="38" t="s">
        <v>8</v>
      </c>
      <c r="B12" s="158" t="s">
        <v>17</v>
      </c>
      <c r="C12" s="36">
        <v>417</v>
      </c>
      <c r="D12" s="290">
        <v>95</v>
      </c>
      <c r="E12" s="290"/>
      <c r="F12" s="37">
        <v>86</v>
      </c>
      <c r="G12" s="37">
        <v>87</v>
      </c>
    </row>
    <row r="13" spans="1:7" ht="15">
      <c r="A13" s="12"/>
      <c r="B13" s="158" t="s">
        <v>18</v>
      </c>
      <c r="C13" s="36">
        <v>407</v>
      </c>
      <c r="D13" s="290">
        <v>98.2</v>
      </c>
      <c r="E13" s="290"/>
      <c r="F13" s="37">
        <v>95.9</v>
      </c>
      <c r="G13" s="37">
        <v>95.6</v>
      </c>
    </row>
    <row r="14" spans="1:7" ht="15">
      <c r="A14" s="12"/>
      <c r="B14" s="158" t="s">
        <v>19</v>
      </c>
      <c r="C14" s="36">
        <v>824</v>
      </c>
      <c r="D14" s="290">
        <v>96.7</v>
      </c>
      <c r="E14" s="290"/>
      <c r="F14" s="37">
        <v>90.9</v>
      </c>
      <c r="G14" s="37">
        <v>91.3</v>
      </c>
    </row>
    <row r="15" spans="1:7" ht="15">
      <c r="A15" s="12"/>
      <c r="B15" s="157"/>
      <c r="C15" s="36"/>
      <c r="D15" s="329"/>
      <c r="E15" s="329"/>
      <c r="F15" s="37"/>
      <c r="G15" s="37"/>
    </row>
    <row r="16" spans="1:7" ht="15">
      <c r="A16" s="27" t="s">
        <v>10</v>
      </c>
      <c r="B16" s="45" t="s">
        <v>17</v>
      </c>
      <c r="C16" s="28">
        <v>549</v>
      </c>
      <c r="D16" s="311">
        <v>96.3</v>
      </c>
      <c r="E16" s="311"/>
      <c r="F16" s="29">
        <v>86</v>
      </c>
      <c r="G16" s="29">
        <v>89.9</v>
      </c>
    </row>
    <row r="17" spans="1:7" ht="15">
      <c r="A17" s="30"/>
      <c r="B17" s="46" t="s">
        <v>18</v>
      </c>
      <c r="C17" s="31">
        <v>544</v>
      </c>
      <c r="D17" s="312">
        <v>96.4</v>
      </c>
      <c r="E17" s="312"/>
      <c r="F17" s="32">
        <v>95.3</v>
      </c>
      <c r="G17" s="32">
        <v>96.4</v>
      </c>
    </row>
    <row r="18" spans="1:7" ht="15">
      <c r="A18" s="33"/>
      <c r="B18" s="47" t="s">
        <v>19</v>
      </c>
      <c r="C18" s="34">
        <v>1093</v>
      </c>
      <c r="D18" s="313">
        <v>96.4</v>
      </c>
      <c r="E18" s="313"/>
      <c r="F18" s="35">
        <v>90.6</v>
      </c>
      <c r="G18" s="35">
        <v>93.2</v>
      </c>
    </row>
    <row r="19" spans="1:7" ht="15">
      <c r="A19" s="12"/>
      <c r="B19" s="157"/>
      <c r="C19" s="36"/>
      <c r="D19" s="328"/>
      <c r="E19" s="328"/>
      <c r="F19" s="37"/>
      <c r="G19" s="37"/>
    </row>
    <row r="20" spans="1:7" ht="15">
      <c r="A20" s="38" t="s">
        <v>9</v>
      </c>
      <c r="B20" s="158" t="s">
        <v>17</v>
      </c>
      <c r="C20" s="36">
        <v>1249</v>
      </c>
      <c r="D20" s="290">
        <v>96.1</v>
      </c>
      <c r="E20" s="290"/>
      <c r="F20" s="37">
        <v>84.1</v>
      </c>
      <c r="G20" s="37">
        <v>90</v>
      </c>
    </row>
    <row r="21" spans="1:7" ht="15">
      <c r="A21" s="12"/>
      <c r="B21" s="158" t="s">
        <v>18</v>
      </c>
      <c r="C21" s="36">
        <v>1269</v>
      </c>
      <c r="D21" s="290">
        <v>97.1</v>
      </c>
      <c r="E21" s="290"/>
      <c r="F21" s="37">
        <v>94.4</v>
      </c>
      <c r="G21" s="37">
        <v>96.1</v>
      </c>
    </row>
    <row r="22" spans="1:7" ht="15">
      <c r="A22" s="12"/>
      <c r="B22" s="158" t="s">
        <v>19</v>
      </c>
      <c r="C22" s="36">
        <v>2518</v>
      </c>
      <c r="D22" s="290">
        <v>96.6</v>
      </c>
      <c r="E22" s="290"/>
      <c r="F22" s="37">
        <v>89.3</v>
      </c>
      <c r="G22" s="37">
        <v>93.1</v>
      </c>
    </row>
    <row r="23" spans="1:7" ht="15">
      <c r="A23" s="12"/>
      <c r="B23" s="157"/>
      <c r="C23" s="36"/>
      <c r="D23" s="329"/>
      <c r="E23" s="329"/>
      <c r="F23" s="37"/>
      <c r="G23" s="37"/>
    </row>
    <row r="24" spans="1:7" ht="15">
      <c r="A24" s="27" t="s">
        <v>11</v>
      </c>
      <c r="B24" s="45" t="s">
        <v>17</v>
      </c>
      <c r="C24" s="28">
        <v>28</v>
      </c>
      <c r="D24" s="311">
        <v>100</v>
      </c>
      <c r="E24" s="311"/>
      <c r="F24" s="29">
        <v>100</v>
      </c>
      <c r="G24" s="29">
        <v>100</v>
      </c>
    </row>
    <row r="25" spans="1:7" ht="15">
      <c r="A25" s="30"/>
      <c r="B25" s="46" t="s">
        <v>18</v>
      </c>
      <c r="C25" s="31">
        <v>35</v>
      </c>
      <c r="D25" s="312">
        <v>100</v>
      </c>
      <c r="E25" s="312"/>
      <c r="F25" s="32">
        <v>97.1</v>
      </c>
      <c r="G25" s="32">
        <v>100</v>
      </c>
    </row>
    <row r="26" spans="1:7" ht="15">
      <c r="A26" s="33"/>
      <c r="B26" s="47" t="s">
        <v>19</v>
      </c>
      <c r="C26" s="34">
        <v>63</v>
      </c>
      <c r="D26" s="313">
        <v>100</v>
      </c>
      <c r="E26" s="313"/>
      <c r="F26" s="35">
        <v>98.4</v>
      </c>
      <c r="G26" s="35">
        <v>100</v>
      </c>
    </row>
    <row r="27" spans="1:7" ht="15">
      <c r="A27" s="12"/>
      <c r="B27" s="157"/>
      <c r="C27" s="36"/>
      <c r="D27" s="328"/>
      <c r="E27" s="328"/>
      <c r="F27" s="37"/>
      <c r="G27" s="37"/>
    </row>
    <row r="28" spans="1:7" ht="15">
      <c r="A28" s="39" t="s">
        <v>12</v>
      </c>
      <c r="B28" s="158" t="s">
        <v>17</v>
      </c>
      <c r="C28" s="40">
        <v>2373</v>
      </c>
      <c r="D28" s="314">
        <v>95.8</v>
      </c>
      <c r="E28" s="314"/>
      <c r="F28" s="41">
        <v>85.1</v>
      </c>
      <c r="G28" s="41">
        <v>89.5</v>
      </c>
    </row>
    <row r="29" spans="1:7" ht="15">
      <c r="A29" s="39"/>
      <c r="B29" s="158" t="s">
        <v>18</v>
      </c>
      <c r="C29" s="40">
        <v>2395</v>
      </c>
      <c r="D29" s="314">
        <v>97.2</v>
      </c>
      <c r="E29" s="314"/>
      <c r="F29" s="41">
        <v>94.8</v>
      </c>
      <c r="G29" s="41">
        <v>96.1</v>
      </c>
    </row>
    <row r="30" spans="1:7" ht="15">
      <c r="A30" s="12"/>
      <c r="B30" s="158" t="s">
        <v>19</v>
      </c>
      <c r="C30" s="36">
        <v>4768</v>
      </c>
      <c r="D30" s="290">
        <v>96.5</v>
      </c>
      <c r="E30" s="290"/>
      <c r="F30" s="37">
        <v>90</v>
      </c>
      <c r="G30" s="37">
        <v>92.8</v>
      </c>
    </row>
    <row r="31" spans="1:7" ht="15">
      <c r="A31" s="12"/>
      <c r="B31" s="12"/>
      <c r="C31" s="14"/>
      <c r="D31" s="330"/>
      <c r="E31" s="330"/>
      <c r="F31" s="15"/>
      <c r="G31" s="15"/>
    </row>
    <row r="32" spans="1:7" ht="15">
      <c r="A32" s="10"/>
      <c r="B32" s="10"/>
      <c r="C32" s="16"/>
      <c r="D32" s="292"/>
      <c r="E32" s="292"/>
      <c r="F32" s="17"/>
      <c r="G32" s="17"/>
    </row>
    <row r="33" spans="3:7" ht="15">
      <c r="C33" s="42"/>
      <c r="D33" s="42"/>
      <c r="E33" s="42"/>
      <c r="F33" s="42"/>
      <c r="G33" s="42"/>
    </row>
    <row r="34" spans="3:7" ht="15">
      <c r="C34" s="42"/>
      <c r="D34" s="42"/>
      <c r="E34" s="42"/>
      <c r="F34" s="42"/>
      <c r="G34" s="42"/>
    </row>
  </sheetData>
  <sheetProtection/>
  <mergeCells count="36">
    <mergeCell ref="D28:E28"/>
    <mergeCell ref="D29:E29"/>
    <mergeCell ref="D30:E30"/>
    <mergeCell ref="D31:E31"/>
    <mergeCell ref="D32:E32"/>
    <mergeCell ref="D22:E22"/>
    <mergeCell ref="D23:E23"/>
    <mergeCell ref="D24:E24"/>
    <mergeCell ref="D25:E25"/>
    <mergeCell ref="D26:E26"/>
    <mergeCell ref="D13:E13"/>
    <mergeCell ref="D14:E14"/>
    <mergeCell ref="D15:E15"/>
    <mergeCell ref="D27:E27"/>
    <mergeCell ref="D16:E16"/>
    <mergeCell ref="D17:E17"/>
    <mergeCell ref="D18:E18"/>
    <mergeCell ref="D19:E19"/>
    <mergeCell ref="D20:E20"/>
    <mergeCell ref="D21:E21"/>
    <mergeCell ref="D9:E9"/>
    <mergeCell ref="F5:F6"/>
    <mergeCell ref="G5:G6"/>
    <mergeCell ref="D10:E10"/>
    <mergeCell ref="D11:E11"/>
    <mergeCell ref="D12:E12"/>
    <mergeCell ref="A1:H1"/>
    <mergeCell ref="A2:H2"/>
    <mergeCell ref="C4:C6"/>
    <mergeCell ref="B4:B6"/>
    <mergeCell ref="A4:A6"/>
    <mergeCell ref="D8:E8"/>
    <mergeCell ref="D4:E4"/>
    <mergeCell ref="F4:G4"/>
    <mergeCell ref="D5:D6"/>
    <mergeCell ref="E5:E6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"/>
  <sheetViews>
    <sheetView showGridLines="0" zoomScale="160" zoomScaleNormal="160" zoomScalePageLayoutView="0" workbookViewId="0" topLeftCell="A1">
      <selection activeCell="I12" sqref="I12"/>
    </sheetView>
  </sheetViews>
  <sheetFormatPr defaultColWidth="9.140625" defaultRowHeight="15"/>
  <cols>
    <col min="1" max="1" width="19.00390625" style="0" customWidth="1"/>
    <col min="2" max="2" width="15.140625" style="0" customWidth="1"/>
    <col min="3" max="3" width="7.140625" style="0" customWidth="1"/>
    <col min="4" max="4" width="7.421875" style="0" customWidth="1"/>
    <col min="5" max="5" width="5.7109375" style="0" customWidth="1"/>
    <col min="6" max="6" width="8.28125" style="0" customWidth="1"/>
    <col min="7" max="7" width="2.7109375" style="0" customWidth="1"/>
  </cols>
  <sheetData>
    <row r="1" spans="1:6" ht="15">
      <c r="A1" s="1" t="s">
        <v>216</v>
      </c>
      <c r="B1" s="1"/>
      <c r="C1" s="2"/>
      <c r="D1" s="3"/>
      <c r="E1" s="3"/>
      <c r="F1" s="3"/>
    </row>
    <row r="2" spans="1:7" ht="15">
      <c r="A2" s="269" t="s">
        <v>223</v>
      </c>
      <c r="B2" s="269"/>
      <c r="C2" s="270"/>
      <c r="D2" s="271"/>
      <c r="E2" s="271"/>
      <c r="F2" s="271"/>
      <c r="G2" s="272"/>
    </row>
    <row r="3" spans="1:6" ht="15">
      <c r="A3" s="5"/>
      <c r="B3" s="5"/>
      <c r="C3" s="6"/>
      <c r="D3" s="3"/>
      <c r="E3" s="3"/>
      <c r="F3" s="3"/>
    </row>
    <row r="4" spans="1:6" ht="15">
      <c r="A4" s="315" t="s">
        <v>14</v>
      </c>
      <c r="B4" s="301" t="s">
        <v>3</v>
      </c>
      <c r="C4" s="305" t="s">
        <v>0</v>
      </c>
      <c r="D4" s="332"/>
      <c r="E4" s="305" t="s">
        <v>1</v>
      </c>
      <c r="F4" s="307"/>
    </row>
    <row r="5" spans="1:6" ht="15">
      <c r="A5" s="309"/>
      <c r="B5" s="321"/>
      <c r="C5" s="299" t="s">
        <v>4</v>
      </c>
      <c r="D5" s="333"/>
      <c r="E5" s="299" t="s">
        <v>5</v>
      </c>
      <c r="F5" s="335"/>
    </row>
    <row r="6" spans="1:6" ht="15">
      <c r="A6" s="310"/>
      <c r="B6" s="322"/>
      <c r="C6" s="300"/>
      <c r="D6" s="334"/>
      <c r="E6" s="336"/>
      <c r="F6" s="337"/>
    </row>
    <row r="7" spans="1:6" ht="15">
      <c r="A7" s="12"/>
      <c r="B7" s="12"/>
      <c r="C7" s="13"/>
      <c r="D7" s="3"/>
      <c r="E7" s="3"/>
      <c r="F7" s="3"/>
    </row>
    <row r="8" spans="1:6" ht="15">
      <c r="A8" s="12" t="s">
        <v>7</v>
      </c>
      <c r="B8" s="40">
        <v>254</v>
      </c>
      <c r="C8" s="290">
        <v>85.7</v>
      </c>
      <c r="D8" s="290">
        <v>71.42857142857143</v>
      </c>
      <c r="E8" s="290">
        <v>79.1</v>
      </c>
      <c r="F8" s="331">
        <v>71.42857142857143</v>
      </c>
    </row>
    <row r="9" spans="1:6" ht="15">
      <c r="A9" s="12" t="s">
        <v>8</v>
      </c>
      <c r="B9" s="40">
        <v>925</v>
      </c>
      <c r="C9" s="290">
        <v>90.3</v>
      </c>
      <c r="D9" s="290">
        <v>84.50184501845018</v>
      </c>
      <c r="E9" s="290">
        <v>80.6</v>
      </c>
      <c r="F9" s="331">
        <v>84.50184501845018</v>
      </c>
    </row>
    <row r="10" spans="1:6" ht="15">
      <c r="A10" s="12" t="s">
        <v>10</v>
      </c>
      <c r="B10" s="40">
        <v>1125</v>
      </c>
      <c r="C10" s="290">
        <v>91.4</v>
      </c>
      <c r="D10" s="290">
        <v>86.77595628415301</v>
      </c>
      <c r="E10" s="290">
        <v>79.4</v>
      </c>
      <c r="F10" s="331">
        <v>86.77595628415301</v>
      </c>
    </row>
    <row r="11" spans="1:6" ht="15">
      <c r="A11" s="12" t="s">
        <v>9</v>
      </c>
      <c r="B11" s="40">
        <v>2454</v>
      </c>
      <c r="C11" s="290">
        <v>87.8</v>
      </c>
      <c r="D11" s="290">
        <v>86.10729023383769</v>
      </c>
      <c r="E11" s="290">
        <v>81.1</v>
      </c>
      <c r="F11" s="331">
        <v>86.10729023383769</v>
      </c>
    </row>
    <row r="12" spans="1:6" ht="15">
      <c r="A12" s="12" t="s">
        <v>11</v>
      </c>
      <c r="B12" s="40">
        <v>63</v>
      </c>
      <c r="C12" s="290">
        <v>95.2</v>
      </c>
      <c r="D12" s="290">
        <v>90.47619047619048</v>
      </c>
      <c r="E12" s="290">
        <v>98.4</v>
      </c>
      <c r="F12" s="331">
        <v>90.47619047619048</v>
      </c>
    </row>
    <row r="13" spans="1:6" ht="15">
      <c r="A13" s="12"/>
      <c r="B13" s="3"/>
      <c r="C13" s="44"/>
      <c r="D13" s="44"/>
      <c r="E13" s="44"/>
      <c r="F13" s="44"/>
    </row>
    <row r="14" spans="1:6" ht="15">
      <c r="A14" s="10" t="s">
        <v>12</v>
      </c>
      <c r="B14" s="16">
        <v>4835</v>
      </c>
      <c r="C14" s="292">
        <v>89.1</v>
      </c>
      <c r="D14" s="292">
        <v>85.30130293159608</v>
      </c>
      <c r="E14" s="292">
        <v>80.7</v>
      </c>
      <c r="F14" s="292">
        <v>85.30130293159608</v>
      </c>
    </row>
    <row r="15" spans="4:6" ht="15">
      <c r="D15" s="3"/>
      <c r="E15" s="3"/>
      <c r="F15" s="3"/>
    </row>
    <row r="16" spans="1:6" ht="15">
      <c r="A16" s="18"/>
      <c r="B16" s="19"/>
      <c r="D16" s="3"/>
      <c r="E16" s="3"/>
      <c r="F16" s="3"/>
    </row>
  </sheetData>
  <sheetProtection/>
  <mergeCells count="18">
    <mergeCell ref="C8:D8"/>
    <mergeCell ref="E8:F8"/>
    <mergeCell ref="A4:A6"/>
    <mergeCell ref="B4:B6"/>
    <mergeCell ref="C4:D4"/>
    <mergeCell ref="E4:F4"/>
    <mergeCell ref="C5:D6"/>
    <mergeCell ref="E5:F6"/>
    <mergeCell ref="C12:D12"/>
    <mergeCell ref="E12:F12"/>
    <mergeCell ref="C14:D14"/>
    <mergeCell ref="E14:F14"/>
    <mergeCell ref="C9:D9"/>
    <mergeCell ref="E9:F9"/>
    <mergeCell ref="C10:D10"/>
    <mergeCell ref="E10:F10"/>
    <mergeCell ref="C11:D11"/>
    <mergeCell ref="E11:F1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2"/>
  <sheetViews>
    <sheetView zoomScale="175" zoomScaleNormal="175" zoomScalePageLayoutView="0" workbookViewId="0" topLeftCell="A1">
      <selection activeCell="A1" sqref="A1"/>
    </sheetView>
  </sheetViews>
  <sheetFormatPr defaultColWidth="9.140625" defaultRowHeight="15"/>
  <cols>
    <col min="1" max="1" width="19.28125" style="0" customWidth="1"/>
    <col min="2" max="2" width="17.421875" style="0" customWidth="1"/>
    <col min="3" max="3" width="23.28125" style="0" customWidth="1"/>
    <col min="13" max="13" width="10.57421875" style="0" bestFit="1" customWidth="1"/>
  </cols>
  <sheetData>
    <row r="1" spans="1:3" ht="15">
      <c r="A1" s="1" t="s">
        <v>217</v>
      </c>
      <c r="B1" s="1"/>
      <c r="C1" s="2"/>
    </row>
    <row r="2" spans="1:3" ht="15">
      <c r="A2" s="4" t="s">
        <v>220</v>
      </c>
      <c r="B2" s="4"/>
      <c r="C2" s="2"/>
    </row>
    <row r="3" spans="1:3" ht="15">
      <c r="A3" s="5"/>
      <c r="B3" s="5"/>
      <c r="C3" s="6"/>
    </row>
    <row r="4" spans="1:3" ht="15">
      <c r="A4" s="315" t="s">
        <v>14</v>
      </c>
      <c r="B4" s="338" t="s">
        <v>3</v>
      </c>
      <c r="C4" s="338" t="s">
        <v>0</v>
      </c>
    </row>
    <row r="5" spans="1:3" ht="15">
      <c r="A5" s="309"/>
      <c r="B5" s="297"/>
      <c r="C5" s="297"/>
    </row>
    <row r="6" spans="1:3" ht="15">
      <c r="A6" s="310"/>
      <c r="B6" s="308"/>
      <c r="C6" s="308"/>
    </row>
    <row r="7" spans="1:3" ht="15">
      <c r="A7" s="12"/>
      <c r="B7" s="12"/>
      <c r="C7" s="13"/>
    </row>
    <row r="8" spans="1:3" ht="15">
      <c r="A8" s="12" t="s">
        <v>7</v>
      </c>
      <c r="B8" s="23">
        <v>254</v>
      </c>
      <c r="C8" s="24">
        <v>79.5</v>
      </c>
    </row>
    <row r="9" spans="1:3" ht="15">
      <c r="A9" s="12" t="s">
        <v>8</v>
      </c>
      <c r="B9" s="23">
        <v>925</v>
      </c>
      <c r="C9" s="24">
        <v>82.4</v>
      </c>
    </row>
    <row r="10" spans="1:3" ht="15">
      <c r="A10" s="12" t="s">
        <v>10</v>
      </c>
      <c r="B10" s="23">
        <v>1125</v>
      </c>
      <c r="C10" s="24">
        <v>82.3</v>
      </c>
    </row>
    <row r="11" spans="1:3" ht="15">
      <c r="A11" s="12" t="s">
        <v>9</v>
      </c>
      <c r="B11" s="23">
        <v>2454</v>
      </c>
      <c r="C11" s="24">
        <v>82.6</v>
      </c>
    </row>
    <row r="12" spans="1:3" ht="15">
      <c r="A12" s="12" t="s">
        <v>11</v>
      </c>
      <c r="B12" s="23">
        <v>63</v>
      </c>
      <c r="C12" s="24">
        <v>89.1</v>
      </c>
    </row>
    <row r="13" spans="1:3" ht="15">
      <c r="A13" s="12"/>
      <c r="B13" s="25"/>
      <c r="C13" s="26"/>
    </row>
    <row r="14" spans="1:3" ht="15">
      <c r="A14" s="10" t="s">
        <v>12</v>
      </c>
      <c r="B14" s="16">
        <v>4835</v>
      </c>
      <c r="C14" s="17">
        <v>82.4</v>
      </c>
    </row>
    <row r="15" ht="15">
      <c r="M15" s="277"/>
    </row>
    <row r="16" spans="1:13" ht="15">
      <c r="A16" s="18"/>
      <c r="B16" s="19"/>
      <c r="M16" s="277"/>
    </row>
    <row r="17" ht="15">
      <c r="M17" s="277"/>
    </row>
    <row r="18" ht="15">
      <c r="M18" s="277"/>
    </row>
    <row r="19" ht="15">
      <c r="M19" s="277"/>
    </row>
    <row r="20" ht="15">
      <c r="M20" s="277"/>
    </row>
    <row r="21" ht="15">
      <c r="M21" s="277"/>
    </row>
    <row r="22" ht="15">
      <c r="M22" s="277"/>
    </row>
  </sheetData>
  <sheetProtection/>
  <mergeCells count="3">
    <mergeCell ref="A4:A6"/>
    <mergeCell ref="B4:B6"/>
    <mergeCell ref="C4:C6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="130" zoomScaleNormal="130" zoomScalePageLayoutView="0" workbookViewId="0" topLeftCell="A7">
      <selection activeCell="C19" sqref="C19"/>
    </sheetView>
  </sheetViews>
  <sheetFormatPr defaultColWidth="9.140625" defaultRowHeight="15"/>
  <cols>
    <col min="1" max="1" width="18.28125" style="0" customWidth="1"/>
    <col min="2" max="2" width="11.57421875" style="0" customWidth="1"/>
    <col min="5" max="5" width="12.28125" style="0" customWidth="1"/>
    <col min="6" max="6" width="10.8515625" style="0" customWidth="1"/>
    <col min="7" max="7" width="12.140625" style="0" customWidth="1"/>
  </cols>
  <sheetData>
    <row r="1" spans="1:7" ht="15">
      <c r="A1" s="1" t="s">
        <v>22</v>
      </c>
      <c r="B1" s="4"/>
      <c r="C1" s="2"/>
      <c r="D1" s="2"/>
      <c r="E1" s="2"/>
      <c r="F1" s="2"/>
      <c r="G1" s="2"/>
    </row>
    <row r="2" spans="1:7" ht="15">
      <c r="A2" s="4" t="s">
        <v>221</v>
      </c>
      <c r="B2" s="4"/>
      <c r="C2" s="2"/>
      <c r="D2" s="2"/>
      <c r="E2" s="2"/>
      <c r="F2" s="2"/>
      <c r="G2" s="2"/>
    </row>
    <row r="3" spans="1:7" ht="15">
      <c r="A3" s="5"/>
      <c r="B3" s="5"/>
      <c r="C3" s="5"/>
      <c r="D3" s="6"/>
      <c r="E3" s="3"/>
      <c r="F3" s="3"/>
      <c r="G3" s="3"/>
    </row>
    <row r="4" spans="1:7" ht="15">
      <c r="A4" s="315" t="s">
        <v>2</v>
      </c>
      <c r="B4" s="315" t="s">
        <v>15</v>
      </c>
      <c r="C4" s="301" t="s">
        <v>3</v>
      </c>
      <c r="D4" s="305" t="s">
        <v>0</v>
      </c>
      <c r="E4" s="332"/>
      <c r="F4" s="305" t="s">
        <v>1</v>
      </c>
      <c r="G4" s="307"/>
    </row>
    <row r="5" spans="1:7" ht="14.25" customHeight="1">
      <c r="A5" s="309"/>
      <c r="B5" s="309"/>
      <c r="C5" s="321"/>
      <c r="D5" s="299" t="s">
        <v>4</v>
      </c>
      <c r="E5" s="333"/>
      <c r="F5" s="299" t="s">
        <v>5</v>
      </c>
      <c r="G5" s="335"/>
    </row>
    <row r="6" spans="1:7" ht="15">
      <c r="A6" s="310"/>
      <c r="B6" s="310"/>
      <c r="C6" s="322"/>
      <c r="D6" s="300"/>
      <c r="E6" s="334"/>
      <c r="F6" s="336"/>
      <c r="G6" s="337"/>
    </row>
    <row r="7" spans="1:7" ht="15">
      <c r="A7" s="12"/>
      <c r="B7" s="12"/>
      <c r="C7" s="12"/>
      <c r="D7" s="13"/>
      <c r="E7" s="3"/>
      <c r="F7" s="3"/>
      <c r="G7" s="3"/>
    </row>
    <row r="8" spans="1:7" ht="15">
      <c r="A8" s="27" t="s">
        <v>7</v>
      </c>
      <c r="B8" s="27" t="s">
        <v>17</v>
      </c>
      <c r="C8" s="45">
        <v>131</v>
      </c>
      <c r="D8" s="311">
        <v>83.2</v>
      </c>
      <c r="E8" s="311"/>
      <c r="F8" s="311">
        <v>67.9</v>
      </c>
      <c r="G8" s="311"/>
    </row>
    <row r="9" spans="1:7" ht="15">
      <c r="A9" s="30"/>
      <c r="B9" s="30" t="s">
        <v>18</v>
      </c>
      <c r="C9" s="46">
        <v>123</v>
      </c>
      <c r="D9" s="312">
        <v>88.3</v>
      </c>
      <c r="E9" s="312"/>
      <c r="F9" s="312">
        <v>91</v>
      </c>
      <c r="G9" s="312"/>
    </row>
    <row r="10" spans="1:7" ht="15">
      <c r="A10" s="33"/>
      <c r="B10" s="33" t="s">
        <v>19</v>
      </c>
      <c r="C10" s="47">
        <v>254</v>
      </c>
      <c r="D10" s="313">
        <v>85.7</v>
      </c>
      <c r="E10" s="313"/>
      <c r="F10" s="313">
        <v>79.1</v>
      </c>
      <c r="G10" s="313"/>
    </row>
    <row r="11" spans="1:7" ht="15">
      <c r="A11" s="12"/>
      <c r="B11" s="12"/>
      <c r="C11" s="43"/>
      <c r="D11" s="328"/>
      <c r="E11" s="328"/>
      <c r="F11" s="37"/>
      <c r="G11" s="37"/>
    </row>
    <row r="12" spans="1:7" ht="15">
      <c r="A12" s="38" t="s">
        <v>8</v>
      </c>
      <c r="B12" s="38" t="s">
        <v>17</v>
      </c>
      <c r="C12" s="43">
        <v>457</v>
      </c>
      <c r="D12" s="290">
        <v>86.3</v>
      </c>
      <c r="E12" s="290"/>
      <c r="F12" s="290">
        <v>71.1</v>
      </c>
      <c r="G12" s="290"/>
    </row>
    <row r="13" spans="1:7" ht="15">
      <c r="A13" s="12"/>
      <c r="B13" s="38" t="s">
        <v>18</v>
      </c>
      <c r="C13" s="43">
        <v>468</v>
      </c>
      <c r="D13" s="290">
        <v>94.2</v>
      </c>
      <c r="E13" s="290"/>
      <c r="F13" s="290">
        <v>90</v>
      </c>
      <c r="G13" s="290"/>
    </row>
    <row r="14" spans="1:7" ht="15">
      <c r="A14" s="12"/>
      <c r="B14" s="38" t="s">
        <v>19</v>
      </c>
      <c r="C14" s="43">
        <v>925</v>
      </c>
      <c r="D14" s="290">
        <v>90.3</v>
      </c>
      <c r="E14" s="290"/>
      <c r="F14" s="290">
        <v>80.6</v>
      </c>
      <c r="G14" s="290"/>
    </row>
    <row r="15" spans="1:7" ht="15">
      <c r="A15" s="12"/>
      <c r="B15" s="12"/>
      <c r="C15" s="43"/>
      <c r="D15" s="329"/>
      <c r="E15" s="329"/>
      <c r="F15" s="37"/>
      <c r="G15" s="37"/>
    </row>
    <row r="16" spans="1:7" ht="15">
      <c r="A16" s="27" t="s">
        <v>10</v>
      </c>
      <c r="B16" s="27" t="s">
        <v>17</v>
      </c>
      <c r="C16" s="45">
        <v>555</v>
      </c>
      <c r="D16" s="311">
        <v>88.3</v>
      </c>
      <c r="E16" s="311"/>
      <c r="F16" s="311">
        <v>67.3</v>
      </c>
      <c r="G16" s="311"/>
    </row>
    <row r="17" spans="1:7" ht="15">
      <c r="A17" s="30"/>
      <c r="B17" s="30" t="s">
        <v>18</v>
      </c>
      <c r="C17" s="46">
        <v>570</v>
      </c>
      <c r="D17" s="312">
        <v>94.3</v>
      </c>
      <c r="E17" s="312"/>
      <c r="F17" s="312">
        <v>91</v>
      </c>
      <c r="G17" s="312"/>
    </row>
    <row r="18" spans="1:7" ht="15">
      <c r="A18" s="33"/>
      <c r="B18" s="33" t="s">
        <v>19</v>
      </c>
      <c r="C18" s="34">
        <v>1125</v>
      </c>
      <c r="D18" s="313">
        <v>91.4</v>
      </c>
      <c r="E18" s="313"/>
      <c r="F18" s="313">
        <v>79.4</v>
      </c>
      <c r="G18" s="313"/>
    </row>
    <row r="19" spans="1:7" ht="15">
      <c r="A19" s="12"/>
      <c r="B19" s="12"/>
      <c r="C19" s="43"/>
      <c r="D19" s="328"/>
      <c r="E19" s="328"/>
      <c r="F19" s="37"/>
      <c r="G19" s="37"/>
    </row>
    <row r="20" spans="1:7" ht="15">
      <c r="A20" s="38" t="s">
        <v>9</v>
      </c>
      <c r="B20" s="38" t="s">
        <v>17</v>
      </c>
      <c r="C20" s="40">
        <v>1215</v>
      </c>
      <c r="D20" s="290">
        <v>83.9</v>
      </c>
      <c r="E20" s="290"/>
      <c r="F20" s="290">
        <v>72</v>
      </c>
      <c r="G20" s="290"/>
    </row>
    <row r="21" spans="1:7" ht="15">
      <c r="A21" s="12"/>
      <c r="B21" s="38" t="s">
        <v>18</v>
      </c>
      <c r="C21" s="40">
        <v>1239</v>
      </c>
      <c r="D21" s="290">
        <v>91.6</v>
      </c>
      <c r="E21" s="290"/>
      <c r="F21" s="290">
        <v>90</v>
      </c>
      <c r="G21" s="290"/>
    </row>
    <row r="22" spans="1:7" ht="15">
      <c r="A22" s="12"/>
      <c r="B22" s="38" t="s">
        <v>19</v>
      </c>
      <c r="C22" s="40">
        <v>2454</v>
      </c>
      <c r="D22" s="290">
        <v>87.8</v>
      </c>
      <c r="E22" s="290"/>
      <c r="F22" s="290">
        <v>81.1</v>
      </c>
      <c r="G22" s="290"/>
    </row>
    <row r="23" spans="1:7" ht="15">
      <c r="A23" s="12"/>
      <c r="B23" s="12"/>
      <c r="C23" s="43"/>
      <c r="D23" s="329"/>
      <c r="E23" s="329"/>
      <c r="F23" s="37"/>
      <c r="G23" s="37"/>
    </row>
    <row r="24" spans="1:7" ht="15">
      <c r="A24" s="27" t="s">
        <v>11</v>
      </c>
      <c r="B24" s="27" t="s">
        <v>17</v>
      </c>
      <c r="C24" s="45">
        <v>30</v>
      </c>
      <c r="D24" s="311">
        <v>93.3</v>
      </c>
      <c r="E24" s="311"/>
      <c r="F24" s="311">
        <v>96.7</v>
      </c>
      <c r="G24" s="311"/>
    </row>
    <row r="25" spans="1:7" ht="15">
      <c r="A25" s="30"/>
      <c r="B25" s="30" t="s">
        <v>18</v>
      </c>
      <c r="C25" s="46">
        <v>33</v>
      </c>
      <c r="D25" s="312">
        <v>97</v>
      </c>
      <c r="E25" s="312"/>
      <c r="F25" s="312">
        <v>100</v>
      </c>
      <c r="G25" s="312"/>
    </row>
    <row r="26" spans="1:7" ht="15">
      <c r="A26" s="33"/>
      <c r="B26" s="33" t="s">
        <v>19</v>
      </c>
      <c r="C26" s="47">
        <v>63</v>
      </c>
      <c r="D26" s="313">
        <v>95.2</v>
      </c>
      <c r="E26" s="313"/>
      <c r="F26" s="313">
        <v>98.4</v>
      </c>
      <c r="G26" s="313"/>
    </row>
    <row r="27" spans="1:7" ht="15">
      <c r="A27" s="12"/>
      <c r="B27" s="12"/>
      <c r="C27" s="43"/>
      <c r="D27" s="328"/>
      <c r="E27" s="328"/>
      <c r="F27" s="37"/>
      <c r="G27" s="37"/>
    </row>
    <row r="28" spans="1:7" ht="15">
      <c r="A28" s="39" t="s">
        <v>12</v>
      </c>
      <c r="B28" s="38" t="s">
        <v>17</v>
      </c>
      <c r="C28" s="40">
        <v>2396</v>
      </c>
      <c r="D28" s="314">
        <v>85.4</v>
      </c>
      <c r="E28" s="314"/>
      <c r="F28" s="314">
        <v>70.8</v>
      </c>
      <c r="G28" s="314"/>
    </row>
    <row r="29" spans="1:7" ht="15">
      <c r="A29" s="39"/>
      <c r="B29" s="38" t="s">
        <v>18</v>
      </c>
      <c r="C29" s="40">
        <v>2439</v>
      </c>
      <c r="D29" s="314">
        <v>92.6</v>
      </c>
      <c r="E29" s="314"/>
      <c r="F29" s="314">
        <v>90.4</v>
      </c>
      <c r="G29" s="314"/>
    </row>
    <row r="30" spans="1:7" ht="15">
      <c r="A30" s="12"/>
      <c r="B30" s="38" t="s">
        <v>19</v>
      </c>
      <c r="C30" s="40">
        <v>4835</v>
      </c>
      <c r="D30" s="290">
        <v>89.1</v>
      </c>
      <c r="E30" s="290"/>
      <c r="F30" s="290">
        <v>80.7</v>
      </c>
      <c r="G30" s="290"/>
    </row>
    <row r="31" spans="1:7" ht="15">
      <c r="A31" s="12"/>
      <c r="B31" s="12"/>
      <c r="C31" s="3"/>
      <c r="D31" s="44"/>
      <c r="E31" s="44"/>
      <c r="F31" s="44"/>
      <c r="G31" s="44"/>
    </row>
    <row r="32" spans="1:7" ht="15">
      <c r="A32" s="10"/>
      <c r="B32" s="10"/>
      <c r="C32" s="16"/>
      <c r="D32" s="17"/>
      <c r="E32" s="17"/>
      <c r="F32" s="17"/>
      <c r="G32" s="17"/>
    </row>
    <row r="33" spans="3:7" ht="15">
      <c r="C33" s="42"/>
      <c r="D33" s="42"/>
      <c r="E33" s="42"/>
      <c r="F33" s="42"/>
      <c r="G33" s="42"/>
    </row>
  </sheetData>
  <sheetProtection/>
  <mergeCells count="48">
    <mergeCell ref="A4:A6"/>
    <mergeCell ref="B4:B6"/>
    <mergeCell ref="C4:C6"/>
    <mergeCell ref="D4:E4"/>
    <mergeCell ref="F4:G4"/>
    <mergeCell ref="D5:E6"/>
    <mergeCell ref="F5:G6"/>
    <mergeCell ref="D8:E8"/>
    <mergeCell ref="F8:G8"/>
    <mergeCell ref="D9:E9"/>
    <mergeCell ref="F9:G9"/>
    <mergeCell ref="D10:E10"/>
    <mergeCell ref="F10:G10"/>
    <mergeCell ref="D11:E11"/>
    <mergeCell ref="D12:E12"/>
    <mergeCell ref="F12:G12"/>
    <mergeCell ref="D13:E13"/>
    <mergeCell ref="F13:G13"/>
    <mergeCell ref="D14:E14"/>
    <mergeCell ref="F14:G14"/>
    <mergeCell ref="D24:E24"/>
    <mergeCell ref="D15:E15"/>
    <mergeCell ref="D16:E16"/>
    <mergeCell ref="F16:G16"/>
    <mergeCell ref="D17:E17"/>
    <mergeCell ref="F17:G17"/>
    <mergeCell ref="D18:E18"/>
    <mergeCell ref="F18:G18"/>
    <mergeCell ref="D27:E27"/>
    <mergeCell ref="D19:E19"/>
    <mergeCell ref="D20:E20"/>
    <mergeCell ref="F20:G20"/>
    <mergeCell ref="F28:G28"/>
    <mergeCell ref="D21:E21"/>
    <mergeCell ref="F21:G21"/>
    <mergeCell ref="D22:E22"/>
    <mergeCell ref="F22:G22"/>
    <mergeCell ref="D23:E23"/>
    <mergeCell ref="D28:E28"/>
    <mergeCell ref="F24:G24"/>
    <mergeCell ref="D29:E29"/>
    <mergeCell ref="F29:G29"/>
    <mergeCell ref="D30:E30"/>
    <mergeCell ref="F30:G30"/>
    <mergeCell ref="D25:E25"/>
    <mergeCell ref="F25:G25"/>
    <mergeCell ref="D26:E26"/>
    <mergeCell ref="F26:G26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7"/>
  <sheetViews>
    <sheetView zoomScale="160" zoomScaleNormal="160" zoomScalePageLayoutView="0" workbookViewId="0" topLeftCell="A4">
      <selection activeCell="Q14" sqref="Q14"/>
    </sheetView>
  </sheetViews>
  <sheetFormatPr defaultColWidth="9.140625" defaultRowHeight="15"/>
  <cols>
    <col min="1" max="1" width="18.140625" style="0" customWidth="1"/>
    <col min="2" max="2" width="4.7109375" style="0" customWidth="1"/>
    <col min="3" max="4" width="6.7109375" style="0" customWidth="1"/>
    <col min="5" max="5" width="3.00390625" style="0" customWidth="1"/>
    <col min="6" max="6" width="3.7109375" style="0" bestFit="1" customWidth="1"/>
    <col min="7" max="7" width="4.8515625" style="0" bestFit="1" customWidth="1"/>
    <col min="8" max="8" width="5.8515625" style="0" bestFit="1" customWidth="1"/>
    <col min="9" max="9" width="2.7109375" style="0" customWidth="1"/>
    <col min="10" max="10" width="5.140625" style="0" customWidth="1"/>
    <col min="11" max="12" width="6.00390625" style="0" customWidth="1"/>
    <col min="13" max="13" width="3.00390625" style="0" customWidth="1"/>
    <col min="14" max="14" width="5.140625" style="0" customWidth="1"/>
    <col min="15" max="15" width="4.8515625" style="0" bestFit="1" customWidth="1"/>
    <col min="16" max="16" width="7.57421875" style="0" customWidth="1"/>
  </cols>
  <sheetData>
    <row r="1" spans="1:17" ht="15">
      <c r="A1" s="339" t="s">
        <v>225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2"/>
    </row>
    <row r="2" spans="1:17" ht="1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  <c r="O2" s="50"/>
      <c r="P2" s="50"/>
      <c r="Q2" s="49"/>
    </row>
    <row r="3" spans="1:17" ht="15">
      <c r="A3" s="315" t="s">
        <v>23</v>
      </c>
      <c r="B3" s="340" t="s">
        <v>227</v>
      </c>
      <c r="C3" s="340"/>
      <c r="D3" s="340"/>
      <c r="E3" s="340"/>
      <c r="F3" s="340"/>
      <c r="G3" s="340"/>
      <c r="H3" s="340"/>
      <c r="I3" s="21"/>
      <c r="J3" s="340" t="s">
        <v>224</v>
      </c>
      <c r="K3" s="340"/>
      <c r="L3" s="340"/>
      <c r="M3" s="340"/>
      <c r="N3" s="340"/>
      <c r="O3" s="340"/>
      <c r="P3" s="340"/>
      <c r="Q3" s="63"/>
    </row>
    <row r="4" spans="1:17" ht="15">
      <c r="A4" s="309"/>
      <c r="B4" s="341" t="s">
        <v>24</v>
      </c>
      <c r="C4" s="341"/>
      <c r="D4" s="341"/>
      <c r="E4" s="51"/>
      <c r="F4" s="341" t="s">
        <v>25</v>
      </c>
      <c r="G4" s="341"/>
      <c r="H4" s="341"/>
      <c r="I4" s="51"/>
      <c r="J4" s="341" t="s">
        <v>24</v>
      </c>
      <c r="K4" s="341"/>
      <c r="L4" s="341"/>
      <c r="M4" s="51"/>
      <c r="N4" s="341" t="s">
        <v>25</v>
      </c>
      <c r="O4" s="341"/>
      <c r="P4" s="341"/>
      <c r="Q4" s="63"/>
    </row>
    <row r="5" spans="1:17" ht="15">
      <c r="A5" s="310"/>
      <c r="B5" s="52" t="s">
        <v>17</v>
      </c>
      <c r="C5" s="52" t="s">
        <v>18</v>
      </c>
      <c r="D5" s="52" t="s">
        <v>19</v>
      </c>
      <c r="E5" s="52"/>
      <c r="F5" s="52" t="s">
        <v>17</v>
      </c>
      <c r="G5" s="52" t="s">
        <v>18</v>
      </c>
      <c r="H5" s="52" t="s">
        <v>26</v>
      </c>
      <c r="I5" s="52"/>
      <c r="J5" s="52" t="s">
        <v>17</v>
      </c>
      <c r="K5" s="52" t="s">
        <v>18</v>
      </c>
      <c r="L5" s="52" t="s">
        <v>19</v>
      </c>
      <c r="M5" s="52"/>
      <c r="N5" s="52" t="s">
        <v>17</v>
      </c>
      <c r="O5" s="52" t="s">
        <v>18</v>
      </c>
      <c r="P5" s="52" t="s">
        <v>26</v>
      </c>
      <c r="Q5" s="63"/>
    </row>
    <row r="6" spans="1:17" ht="15">
      <c r="A6" s="53" t="s">
        <v>27</v>
      </c>
      <c r="B6" s="54"/>
      <c r="C6" s="54"/>
      <c r="D6" s="54"/>
      <c r="E6" s="54"/>
      <c r="F6" s="54"/>
      <c r="G6" s="54"/>
      <c r="H6" s="54"/>
      <c r="I6" s="54"/>
      <c r="J6" s="64"/>
      <c r="K6" s="64"/>
      <c r="L6" s="64"/>
      <c r="M6" s="64"/>
      <c r="N6" s="64"/>
      <c r="O6" s="64"/>
      <c r="P6" s="64"/>
      <c r="Q6" s="63"/>
    </row>
    <row r="7" spans="1:17" ht="15">
      <c r="A7" s="55" t="s">
        <v>28</v>
      </c>
      <c r="B7" s="74">
        <v>1819</v>
      </c>
      <c r="C7" s="74">
        <v>2085</v>
      </c>
      <c r="D7" s="74">
        <v>3904</v>
      </c>
      <c r="E7" s="275"/>
      <c r="F7" s="74">
        <v>67</v>
      </c>
      <c r="G7" s="74">
        <v>74</v>
      </c>
      <c r="H7" s="74">
        <v>71</v>
      </c>
      <c r="I7" s="74"/>
      <c r="J7" s="74">
        <v>1825</v>
      </c>
      <c r="K7" s="74">
        <v>2123</v>
      </c>
      <c r="L7" s="74">
        <v>3948</v>
      </c>
      <c r="N7" s="74">
        <v>67</v>
      </c>
      <c r="O7" s="74">
        <v>74</v>
      </c>
      <c r="P7" s="74">
        <v>71</v>
      </c>
      <c r="Q7" s="63"/>
    </row>
    <row r="8" spans="1:17" ht="15">
      <c r="A8" s="53" t="s">
        <v>29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63"/>
    </row>
    <row r="9" spans="1:17" ht="15">
      <c r="A9" s="55" t="s">
        <v>30</v>
      </c>
      <c r="B9" s="74">
        <v>219</v>
      </c>
      <c r="C9" s="74">
        <v>352</v>
      </c>
      <c r="D9" s="74">
        <v>571</v>
      </c>
      <c r="E9" s="275"/>
      <c r="F9" s="74">
        <v>73</v>
      </c>
      <c r="G9" s="74">
        <v>77</v>
      </c>
      <c r="H9" s="74">
        <v>75</v>
      </c>
      <c r="I9" s="74"/>
      <c r="J9" s="74">
        <v>224</v>
      </c>
      <c r="K9" s="74">
        <v>426</v>
      </c>
      <c r="L9" s="74">
        <v>650</v>
      </c>
      <c r="M9" s="74" t="s">
        <v>226</v>
      </c>
      <c r="N9" s="74">
        <v>72</v>
      </c>
      <c r="O9" s="74">
        <v>76</v>
      </c>
      <c r="P9" s="74">
        <v>75</v>
      </c>
      <c r="Q9" s="63"/>
    </row>
    <row r="10" spans="1:17" ht="15">
      <c r="A10" s="53" t="s">
        <v>31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63"/>
    </row>
    <row r="11" spans="1:17" ht="15">
      <c r="A11" s="55" t="s">
        <v>128</v>
      </c>
      <c r="B11" s="74">
        <v>1206</v>
      </c>
      <c r="C11" s="74">
        <v>1403</v>
      </c>
      <c r="D11" s="74">
        <v>2609</v>
      </c>
      <c r="E11" s="275"/>
      <c r="F11" s="74">
        <v>65</v>
      </c>
      <c r="G11" s="74">
        <v>68</v>
      </c>
      <c r="H11" s="74">
        <v>66</v>
      </c>
      <c r="I11" s="74"/>
      <c r="J11" s="74">
        <v>1235</v>
      </c>
      <c r="K11" s="74">
        <v>1397</v>
      </c>
      <c r="L11" s="74">
        <v>2632</v>
      </c>
      <c r="M11" s="74" t="s">
        <v>226</v>
      </c>
      <c r="N11" s="74">
        <v>65</v>
      </c>
      <c r="O11" s="74">
        <v>69</v>
      </c>
      <c r="P11" s="74">
        <v>67</v>
      </c>
      <c r="Q11" s="63"/>
    </row>
    <row r="12" spans="1:17" ht="15">
      <c r="A12" s="55" t="s">
        <v>32</v>
      </c>
      <c r="B12" s="57" t="s">
        <v>33</v>
      </c>
      <c r="C12" s="57" t="s">
        <v>33</v>
      </c>
      <c r="D12" s="57">
        <v>5</v>
      </c>
      <c r="E12" s="275"/>
      <c r="F12" s="57" t="s">
        <v>33</v>
      </c>
      <c r="G12" s="57" t="s">
        <v>33</v>
      </c>
      <c r="H12" s="57" t="s">
        <v>33</v>
      </c>
      <c r="I12" s="74"/>
      <c r="J12" s="74"/>
      <c r="K12" s="74"/>
      <c r="L12" s="74">
        <v>8</v>
      </c>
      <c r="M12" s="74"/>
      <c r="N12" s="74"/>
      <c r="O12" s="74"/>
      <c r="P12" s="74">
        <v>49</v>
      </c>
      <c r="Q12" s="63"/>
    </row>
    <row r="13" spans="1:17" ht="15">
      <c r="A13" s="55" t="s">
        <v>129</v>
      </c>
      <c r="B13" s="74">
        <v>540</v>
      </c>
      <c r="C13" s="74">
        <v>648</v>
      </c>
      <c r="D13" s="74">
        <v>1188</v>
      </c>
      <c r="E13" s="275"/>
      <c r="F13" s="74">
        <v>77</v>
      </c>
      <c r="G13" s="74">
        <v>78</v>
      </c>
      <c r="H13" s="74">
        <v>77</v>
      </c>
      <c r="I13" s="74"/>
      <c r="J13" s="74">
        <v>598</v>
      </c>
      <c r="K13" s="74">
        <v>637</v>
      </c>
      <c r="L13" s="74">
        <v>1235</v>
      </c>
      <c r="M13" s="74" t="s">
        <v>226</v>
      </c>
      <c r="N13" s="74">
        <v>78</v>
      </c>
      <c r="O13" s="74">
        <v>79</v>
      </c>
      <c r="P13" s="74">
        <v>79</v>
      </c>
      <c r="Q13" s="56"/>
    </row>
    <row r="14" spans="1:17" ht="15">
      <c r="A14" s="53" t="s">
        <v>34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63"/>
    </row>
    <row r="15" spans="1:17" ht="15">
      <c r="A15" s="55" t="s">
        <v>35</v>
      </c>
      <c r="B15" s="74">
        <v>1008</v>
      </c>
      <c r="C15" s="74">
        <v>1762</v>
      </c>
      <c r="D15" s="74">
        <v>2770</v>
      </c>
      <c r="E15" s="275"/>
      <c r="F15" s="74">
        <v>65</v>
      </c>
      <c r="G15" s="74">
        <v>70</v>
      </c>
      <c r="H15" s="74">
        <v>68</v>
      </c>
      <c r="I15" s="74"/>
      <c r="J15" s="74">
        <v>1153</v>
      </c>
      <c r="K15" s="74">
        <v>1971</v>
      </c>
      <c r="L15" s="74">
        <v>3124</v>
      </c>
      <c r="M15" s="74" t="s">
        <v>226</v>
      </c>
      <c r="N15" s="74">
        <v>65</v>
      </c>
      <c r="O15" s="74">
        <v>70</v>
      </c>
      <c r="P15" s="74">
        <v>68</v>
      </c>
      <c r="Q15" s="63"/>
    </row>
    <row r="16" spans="1:17" ht="15">
      <c r="A16" s="55" t="s">
        <v>36</v>
      </c>
      <c r="B16" s="57" t="s">
        <v>33</v>
      </c>
      <c r="C16" s="57" t="s">
        <v>33</v>
      </c>
      <c r="D16" s="276">
        <v>7</v>
      </c>
      <c r="E16" s="275"/>
      <c r="F16" s="57" t="s">
        <v>33</v>
      </c>
      <c r="G16" s="57" t="s">
        <v>33</v>
      </c>
      <c r="H16" s="57">
        <v>51</v>
      </c>
      <c r="I16" s="74"/>
      <c r="J16" s="74"/>
      <c r="K16" s="74"/>
      <c r="L16" s="74">
        <v>8</v>
      </c>
      <c r="M16" s="74" t="s">
        <v>226</v>
      </c>
      <c r="N16" s="74"/>
      <c r="O16" s="74"/>
      <c r="P16" s="74">
        <v>56</v>
      </c>
      <c r="Q16" s="63"/>
    </row>
    <row r="17" spans="1:17" ht="15">
      <c r="A17" s="55" t="s">
        <v>37</v>
      </c>
      <c r="B17" s="74">
        <v>825</v>
      </c>
      <c r="C17" s="74">
        <v>1153</v>
      </c>
      <c r="D17" s="74">
        <v>1978</v>
      </c>
      <c r="E17" s="275"/>
      <c r="F17" s="74">
        <v>73</v>
      </c>
      <c r="G17" s="74">
        <v>75</v>
      </c>
      <c r="H17" s="74">
        <v>74</v>
      </c>
      <c r="I17" s="74"/>
      <c r="J17" s="74">
        <v>864</v>
      </c>
      <c r="K17" s="74">
        <v>1071</v>
      </c>
      <c r="L17" s="74">
        <v>1935</v>
      </c>
      <c r="M17" s="74" t="s">
        <v>226</v>
      </c>
      <c r="N17" s="74">
        <v>73</v>
      </c>
      <c r="O17" s="74">
        <v>75</v>
      </c>
      <c r="P17" s="74">
        <v>74</v>
      </c>
      <c r="Q17" s="63"/>
    </row>
    <row r="18" spans="1:17" ht="15">
      <c r="A18" s="55" t="s">
        <v>38</v>
      </c>
      <c r="B18" s="74">
        <v>489</v>
      </c>
      <c r="C18" s="74">
        <v>371</v>
      </c>
      <c r="D18" s="74">
        <v>860</v>
      </c>
      <c r="E18" s="275"/>
      <c r="F18" s="74">
        <v>62</v>
      </c>
      <c r="G18" s="74">
        <v>64</v>
      </c>
      <c r="H18" s="74">
        <v>63</v>
      </c>
      <c r="I18" s="74"/>
      <c r="J18" s="74">
        <v>466</v>
      </c>
      <c r="K18" s="74">
        <v>325</v>
      </c>
      <c r="L18" s="74">
        <v>791</v>
      </c>
      <c r="M18" s="74" t="s">
        <v>226</v>
      </c>
      <c r="N18" s="74">
        <v>61</v>
      </c>
      <c r="O18" s="74">
        <v>65</v>
      </c>
      <c r="P18" s="74">
        <v>62</v>
      </c>
      <c r="Q18" s="63"/>
    </row>
    <row r="19" spans="1:17" ht="15">
      <c r="A19" s="55" t="s">
        <v>39</v>
      </c>
      <c r="B19" s="74">
        <v>650</v>
      </c>
      <c r="C19" s="74">
        <v>408</v>
      </c>
      <c r="D19" s="74">
        <v>1058</v>
      </c>
      <c r="E19" s="275"/>
      <c r="F19" s="74">
        <v>74</v>
      </c>
      <c r="G19" s="74">
        <v>79</v>
      </c>
      <c r="H19" s="74">
        <v>76</v>
      </c>
      <c r="I19" s="74"/>
      <c r="J19" s="74">
        <v>659</v>
      </c>
      <c r="K19" s="74">
        <v>353</v>
      </c>
      <c r="L19" s="74">
        <v>1012</v>
      </c>
      <c r="M19" s="74" t="s">
        <v>226</v>
      </c>
      <c r="N19" s="74">
        <v>73</v>
      </c>
      <c r="O19" s="74">
        <v>78</v>
      </c>
      <c r="P19" s="74">
        <v>75</v>
      </c>
      <c r="Q19" s="63"/>
    </row>
    <row r="20" spans="1:17" ht="15">
      <c r="A20" s="55" t="s">
        <v>228</v>
      </c>
      <c r="B20" s="57" t="s">
        <v>33</v>
      </c>
      <c r="C20" s="57" t="s">
        <v>33</v>
      </c>
      <c r="D20" s="57">
        <v>1</v>
      </c>
      <c r="E20" s="275"/>
      <c r="F20" s="57" t="s">
        <v>33</v>
      </c>
      <c r="G20" s="57" t="s">
        <v>33</v>
      </c>
      <c r="H20" s="57" t="s">
        <v>33</v>
      </c>
      <c r="I20" s="74"/>
      <c r="J20" s="57" t="s">
        <v>33</v>
      </c>
      <c r="K20" s="57" t="s">
        <v>33</v>
      </c>
      <c r="L20" s="57" t="s">
        <v>33</v>
      </c>
      <c r="M20" s="74"/>
      <c r="N20" s="57" t="s">
        <v>33</v>
      </c>
      <c r="O20" s="57" t="s">
        <v>33</v>
      </c>
      <c r="P20" s="57" t="s">
        <v>33</v>
      </c>
      <c r="Q20" s="63"/>
    </row>
    <row r="21" spans="1:17" ht="15">
      <c r="A21" s="53" t="s">
        <v>40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63"/>
    </row>
    <row r="22" spans="1:17" ht="15">
      <c r="A22" s="55" t="s">
        <v>41</v>
      </c>
      <c r="B22" s="74">
        <v>146</v>
      </c>
      <c r="C22" s="74">
        <v>240</v>
      </c>
      <c r="D22" s="74">
        <v>386</v>
      </c>
      <c r="E22" s="275"/>
      <c r="F22" s="74">
        <v>71</v>
      </c>
      <c r="G22" s="74">
        <v>72</v>
      </c>
      <c r="H22" s="74">
        <v>72</v>
      </c>
      <c r="I22" s="74"/>
      <c r="J22" s="74">
        <v>140</v>
      </c>
      <c r="K22" s="74">
        <v>285</v>
      </c>
      <c r="L22" s="74">
        <v>425</v>
      </c>
      <c r="M22" s="74" t="s">
        <v>226</v>
      </c>
      <c r="N22" s="74">
        <v>72</v>
      </c>
      <c r="O22" s="74">
        <v>74</v>
      </c>
      <c r="P22" s="74">
        <v>73</v>
      </c>
      <c r="Q22" s="63"/>
    </row>
    <row r="23" spans="1:17" ht="15">
      <c r="A23" s="55" t="s">
        <v>42</v>
      </c>
      <c r="B23" s="74">
        <v>1228</v>
      </c>
      <c r="C23" s="74">
        <v>1402</v>
      </c>
      <c r="D23" s="74">
        <v>2630</v>
      </c>
      <c r="E23" s="275"/>
      <c r="F23" s="74">
        <v>69</v>
      </c>
      <c r="G23" s="74">
        <v>71</v>
      </c>
      <c r="H23" s="74">
        <v>70</v>
      </c>
      <c r="I23" s="74"/>
      <c r="J23" s="74">
        <v>1267</v>
      </c>
      <c r="K23" s="74">
        <v>1246</v>
      </c>
      <c r="L23" s="74">
        <v>2513</v>
      </c>
      <c r="M23" s="74" t="s">
        <v>226</v>
      </c>
      <c r="N23" s="74">
        <v>70</v>
      </c>
      <c r="O23" s="74">
        <v>71</v>
      </c>
      <c r="P23" s="74">
        <v>70</v>
      </c>
      <c r="Q23" s="63"/>
    </row>
    <row r="24" spans="1:17" ht="15">
      <c r="A24" s="55" t="s">
        <v>43</v>
      </c>
      <c r="B24" s="74">
        <v>458</v>
      </c>
      <c r="C24" s="74">
        <v>435</v>
      </c>
      <c r="D24" s="74">
        <v>893</v>
      </c>
      <c r="E24" s="275"/>
      <c r="F24" s="74">
        <v>69</v>
      </c>
      <c r="G24" s="74">
        <v>70</v>
      </c>
      <c r="H24" s="74">
        <v>70</v>
      </c>
      <c r="I24" s="74"/>
      <c r="J24" s="74">
        <v>437</v>
      </c>
      <c r="K24" s="74">
        <v>377</v>
      </c>
      <c r="L24" s="74">
        <v>814</v>
      </c>
      <c r="M24" s="74" t="s">
        <v>226</v>
      </c>
      <c r="N24" s="74">
        <v>71</v>
      </c>
      <c r="O24" s="74">
        <v>70</v>
      </c>
      <c r="P24" s="74">
        <v>70</v>
      </c>
      <c r="Q24" s="63"/>
    </row>
    <row r="25" spans="1:17" ht="15">
      <c r="A25" s="58"/>
      <c r="B25" s="59"/>
      <c r="C25" s="59"/>
      <c r="D25" s="59"/>
      <c r="E25" s="59"/>
      <c r="F25" s="60"/>
      <c r="G25" s="60"/>
      <c r="H25" s="60"/>
      <c r="I25" s="59"/>
      <c r="J25" s="60"/>
      <c r="K25" s="60"/>
      <c r="L25" s="60"/>
      <c r="M25" s="59"/>
      <c r="N25" s="60"/>
      <c r="O25" s="60"/>
      <c r="P25" s="60"/>
      <c r="Q25" s="49"/>
    </row>
    <row r="26" spans="1:17" ht="15">
      <c r="A26" s="61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1"/>
    </row>
    <row r="27" spans="2:17" ht="1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62"/>
      <c r="O27" s="62"/>
      <c r="P27" s="62"/>
      <c r="Q27" s="61"/>
    </row>
  </sheetData>
  <sheetProtection/>
  <mergeCells count="8">
    <mergeCell ref="A1:P1"/>
    <mergeCell ref="A3:A5"/>
    <mergeCell ref="B3:H3"/>
    <mergeCell ref="J3:P3"/>
    <mergeCell ref="B4:D4"/>
    <mergeCell ref="F4:H4"/>
    <mergeCell ref="J4:L4"/>
    <mergeCell ref="N4:P4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6"/>
  <sheetViews>
    <sheetView zoomScale="145" zoomScaleNormal="145" zoomScalePageLayoutView="0" workbookViewId="0" topLeftCell="A1">
      <selection activeCell="A1" sqref="A1:N1"/>
    </sheetView>
  </sheetViews>
  <sheetFormatPr defaultColWidth="9.140625" defaultRowHeight="15"/>
  <cols>
    <col min="1" max="1" width="17.28125" style="0" customWidth="1"/>
    <col min="2" max="2" width="6.7109375" style="0" customWidth="1"/>
    <col min="3" max="3" width="7.140625" style="0" customWidth="1"/>
    <col min="4" max="4" width="5.57421875" style="0" customWidth="1"/>
    <col min="5" max="5" width="5.421875" style="0" customWidth="1"/>
    <col min="6" max="6" width="7.140625" style="0" customWidth="1"/>
    <col min="7" max="7" width="5.421875" style="0" customWidth="1"/>
    <col min="8" max="8" width="5.28125" style="0" customWidth="1"/>
    <col min="9" max="9" width="7.421875" style="0" customWidth="1"/>
    <col min="10" max="10" width="5.00390625" style="0" customWidth="1"/>
    <col min="11" max="11" width="6.28125" style="0" customWidth="1"/>
    <col min="12" max="12" width="7.140625" style="0" customWidth="1"/>
    <col min="13" max="13" width="5.28125" style="0" customWidth="1"/>
    <col min="14" max="14" width="4.8515625" style="0" customWidth="1"/>
  </cols>
  <sheetData>
    <row r="1" spans="1:15" ht="15">
      <c r="A1" s="339" t="s">
        <v>229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67"/>
    </row>
    <row r="2" spans="1:15" ht="1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/>
    </row>
    <row r="3" spans="1:15" ht="15">
      <c r="A3" s="315" t="s">
        <v>23</v>
      </c>
      <c r="B3" s="342" t="s">
        <v>44</v>
      </c>
      <c r="C3" s="345" t="s">
        <v>45</v>
      </c>
      <c r="D3" s="345"/>
      <c r="E3" s="345"/>
      <c r="F3" s="345" t="s">
        <v>46</v>
      </c>
      <c r="G3" s="345"/>
      <c r="H3" s="345"/>
      <c r="I3" s="345" t="s">
        <v>46</v>
      </c>
      <c r="J3" s="345"/>
      <c r="K3" s="345"/>
      <c r="L3" s="345" t="s">
        <v>46</v>
      </c>
      <c r="M3" s="345"/>
      <c r="N3" s="345"/>
      <c r="O3" s="71"/>
    </row>
    <row r="4" spans="1:15" ht="15">
      <c r="A4" s="309"/>
      <c r="B4" s="343"/>
      <c r="C4" s="317" t="s">
        <v>47</v>
      </c>
      <c r="D4" s="317"/>
      <c r="E4" s="317"/>
      <c r="F4" s="317" t="s">
        <v>17</v>
      </c>
      <c r="G4" s="317"/>
      <c r="H4" s="317"/>
      <c r="I4" s="317" t="s">
        <v>18</v>
      </c>
      <c r="J4" s="317"/>
      <c r="K4" s="317"/>
      <c r="L4" s="317" t="s">
        <v>48</v>
      </c>
      <c r="M4" s="317"/>
      <c r="N4" s="317"/>
      <c r="O4" s="71"/>
    </row>
    <row r="5" spans="1:15" ht="34.5">
      <c r="A5" s="310"/>
      <c r="B5" s="344"/>
      <c r="C5" s="72" t="s">
        <v>49</v>
      </c>
      <c r="D5" s="72" t="s">
        <v>50</v>
      </c>
      <c r="E5" s="72" t="s">
        <v>51</v>
      </c>
      <c r="F5" s="72" t="s">
        <v>49</v>
      </c>
      <c r="G5" s="72" t="s">
        <v>50</v>
      </c>
      <c r="H5" s="72" t="s">
        <v>51</v>
      </c>
      <c r="I5" s="72" t="s">
        <v>49</v>
      </c>
      <c r="J5" s="72" t="s">
        <v>50</v>
      </c>
      <c r="K5" s="72" t="s">
        <v>51</v>
      </c>
      <c r="L5" s="72" t="s">
        <v>49</v>
      </c>
      <c r="M5" s="72" t="s">
        <v>50</v>
      </c>
      <c r="N5" s="72" t="s">
        <v>51</v>
      </c>
      <c r="O5" s="73"/>
    </row>
    <row r="6" spans="1:15" ht="15">
      <c r="A6" s="53" t="s">
        <v>27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71"/>
    </row>
    <row r="7" spans="1:15" ht="15">
      <c r="A7" s="55" t="s">
        <v>52</v>
      </c>
      <c r="B7" s="74">
        <v>3948</v>
      </c>
      <c r="C7" s="74">
        <v>74</v>
      </c>
      <c r="D7" s="74">
        <v>67</v>
      </c>
      <c r="E7" s="74">
        <v>71</v>
      </c>
      <c r="F7" s="74">
        <v>93</v>
      </c>
      <c r="G7" s="74">
        <v>90</v>
      </c>
      <c r="H7" s="74">
        <v>97</v>
      </c>
      <c r="I7" s="74">
        <v>97</v>
      </c>
      <c r="J7" s="74">
        <v>96</v>
      </c>
      <c r="K7" s="74">
        <v>99</v>
      </c>
      <c r="L7" s="74">
        <v>95</v>
      </c>
      <c r="M7" s="74">
        <v>93</v>
      </c>
      <c r="N7" s="74">
        <v>98</v>
      </c>
      <c r="O7" s="71"/>
    </row>
    <row r="8" spans="1:15" ht="15">
      <c r="A8" s="53" t="s">
        <v>29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71"/>
    </row>
    <row r="9" spans="1:15" ht="15">
      <c r="A9" s="55" t="s">
        <v>53</v>
      </c>
      <c r="B9" s="74">
        <v>650</v>
      </c>
      <c r="C9" s="74">
        <v>78</v>
      </c>
      <c r="D9" s="74">
        <v>70</v>
      </c>
      <c r="E9" s="74">
        <v>75</v>
      </c>
      <c r="F9" s="74">
        <v>97</v>
      </c>
      <c r="G9" s="74">
        <v>99</v>
      </c>
      <c r="H9" s="74">
        <v>99</v>
      </c>
      <c r="I9" s="74">
        <v>99</v>
      </c>
      <c r="J9" s="74">
        <v>99</v>
      </c>
      <c r="K9" s="74">
        <v>99</v>
      </c>
      <c r="L9" s="74">
        <v>98</v>
      </c>
      <c r="M9" s="74">
        <v>99</v>
      </c>
      <c r="N9" s="74">
        <v>99</v>
      </c>
      <c r="O9" s="71"/>
    </row>
    <row r="10" spans="1:15" ht="15">
      <c r="A10" s="53" t="s">
        <v>31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71"/>
    </row>
    <row r="11" spans="1:15" ht="15">
      <c r="A11" s="55" t="s">
        <v>54</v>
      </c>
      <c r="B11" s="57">
        <v>2632</v>
      </c>
      <c r="C11" s="57">
        <v>69</v>
      </c>
      <c r="D11" s="57">
        <v>65</v>
      </c>
      <c r="E11" s="57">
        <v>67</v>
      </c>
      <c r="F11" s="57">
        <v>89</v>
      </c>
      <c r="G11" s="57">
        <v>79</v>
      </c>
      <c r="H11" s="57">
        <v>86</v>
      </c>
      <c r="I11" s="57">
        <v>92</v>
      </c>
      <c r="J11" s="57">
        <v>81</v>
      </c>
      <c r="K11" s="57">
        <v>90</v>
      </c>
      <c r="L11" s="57">
        <v>90</v>
      </c>
      <c r="M11" s="57">
        <v>80</v>
      </c>
      <c r="N11" s="57">
        <v>88</v>
      </c>
      <c r="O11" s="71"/>
    </row>
    <row r="12" spans="1:15" ht="15">
      <c r="A12" s="55" t="s">
        <v>55</v>
      </c>
      <c r="B12" s="57">
        <v>1235</v>
      </c>
      <c r="C12" s="57">
        <v>82</v>
      </c>
      <c r="D12" s="57">
        <v>75</v>
      </c>
      <c r="E12" s="57">
        <v>79</v>
      </c>
      <c r="F12" s="57">
        <v>99</v>
      </c>
      <c r="G12" s="57">
        <v>92</v>
      </c>
      <c r="H12" s="57">
        <v>97</v>
      </c>
      <c r="I12" s="57">
        <v>100</v>
      </c>
      <c r="J12" s="57">
        <v>94</v>
      </c>
      <c r="K12" s="57">
        <v>98</v>
      </c>
      <c r="L12" s="57">
        <v>99</v>
      </c>
      <c r="M12" s="57">
        <v>93</v>
      </c>
      <c r="N12" s="57">
        <v>98</v>
      </c>
      <c r="O12" s="71"/>
    </row>
    <row r="13" spans="1:15" ht="15">
      <c r="A13" s="55" t="s">
        <v>56</v>
      </c>
      <c r="B13" s="57">
        <v>8</v>
      </c>
      <c r="C13" s="159">
        <v>58</v>
      </c>
      <c r="D13" s="159">
        <v>42</v>
      </c>
      <c r="E13" s="159">
        <v>49</v>
      </c>
      <c r="F13" s="159">
        <v>100</v>
      </c>
      <c r="G13" s="159">
        <v>33</v>
      </c>
      <c r="H13" s="159">
        <v>67</v>
      </c>
      <c r="I13" s="159">
        <v>80</v>
      </c>
      <c r="J13" s="159">
        <v>20</v>
      </c>
      <c r="K13" s="159">
        <v>60</v>
      </c>
      <c r="L13" s="159">
        <v>88</v>
      </c>
      <c r="M13" s="159">
        <v>25</v>
      </c>
      <c r="N13" s="159">
        <v>63</v>
      </c>
      <c r="O13" s="71"/>
    </row>
    <row r="14" spans="1:15" ht="15">
      <c r="A14" s="53" t="s">
        <v>34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71"/>
    </row>
    <row r="15" spans="1:15" ht="15">
      <c r="A15" s="55" t="s">
        <v>57</v>
      </c>
      <c r="B15" s="57">
        <v>3124</v>
      </c>
      <c r="C15" s="57">
        <v>72</v>
      </c>
      <c r="D15" s="57">
        <v>64</v>
      </c>
      <c r="E15" s="57">
        <v>68</v>
      </c>
      <c r="F15" s="57">
        <v>92</v>
      </c>
      <c r="G15" s="57">
        <v>76</v>
      </c>
      <c r="H15" s="57">
        <v>87</v>
      </c>
      <c r="I15" s="57">
        <v>96</v>
      </c>
      <c r="J15" s="57">
        <v>83</v>
      </c>
      <c r="K15" s="57">
        <v>91</v>
      </c>
      <c r="L15" s="57">
        <v>94</v>
      </c>
      <c r="M15" s="57">
        <v>80</v>
      </c>
      <c r="N15" s="57">
        <v>90</v>
      </c>
      <c r="O15" s="71"/>
    </row>
    <row r="16" spans="1:15" ht="15">
      <c r="A16" s="65" t="s">
        <v>58</v>
      </c>
      <c r="B16" s="160">
        <v>8</v>
      </c>
      <c r="C16" s="159">
        <v>63</v>
      </c>
      <c r="D16" s="159">
        <v>48</v>
      </c>
      <c r="E16" s="159">
        <v>56</v>
      </c>
      <c r="F16" s="159">
        <v>67</v>
      </c>
      <c r="G16" s="159">
        <v>67</v>
      </c>
      <c r="H16" s="159">
        <v>67</v>
      </c>
      <c r="I16" s="159">
        <v>100</v>
      </c>
      <c r="J16" s="159">
        <v>40</v>
      </c>
      <c r="K16" s="159">
        <v>80</v>
      </c>
      <c r="L16" s="159">
        <v>88</v>
      </c>
      <c r="M16" s="159">
        <v>50</v>
      </c>
      <c r="N16" s="159">
        <v>75</v>
      </c>
      <c r="O16" s="71"/>
    </row>
    <row r="17" spans="1:15" ht="15">
      <c r="A17" s="55" t="s">
        <v>59</v>
      </c>
      <c r="B17" s="57">
        <v>1935</v>
      </c>
      <c r="C17" s="57">
        <v>77</v>
      </c>
      <c r="D17" s="57">
        <v>70</v>
      </c>
      <c r="E17" s="57">
        <v>74</v>
      </c>
      <c r="F17" s="57">
        <v>96</v>
      </c>
      <c r="G17" s="57">
        <v>85</v>
      </c>
      <c r="H17" s="57">
        <v>93</v>
      </c>
      <c r="I17" s="57">
        <v>97</v>
      </c>
      <c r="J17" s="57">
        <v>88</v>
      </c>
      <c r="K17" s="57">
        <v>95</v>
      </c>
      <c r="L17" s="57">
        <v>97</v>
      </c>
      <c r="M17" s="57">
        <v>87</v>
      </c>
      <c r="N17" s="57">
        <v>94</v>
      </c>
      <c r="O17" s="71"/>
    </row>
    <row r="18" spans="1:15" ht="15">
      <c r="A18" s="55" t="s">
        <v>60</v>
      </c>
      <c r="B18" s="57">
        <v>791</v>
      </c>
      <c r="C18" s="57">
        <v>68</v>
      </c>
      <c r="D18" s="57">
        <v>56</v>
      </c>
      <c r="E18" s="57">
        <v>62</v>
      </c>
      <c r="F18" s="57">
        <v>88</v>
      </c>
      <c r="G18" s="57">
        <v>64</v>
      </c>
      <c r="H18" s="57">
        <v>81</v>
      </c>
      <c r="I18" s="57">
        <v>93</v>
      </c>
      <c r="J18" s="57">
        <v>66</v>
      </c>
      <c r="K18" s="57">
        <v>85</v>
      </c>
      <c r="L18" s="57">
        <v>90</v>
      </c>
      <c r="M18" s="57">
        <v>64</v>
      </c>
      <c r="N18" s="57">
        <v>82</v>
      </c>
      <c r="O18" s="71"/>
    </row>
    <row r="19" spans="1:15" ht="15">
      <c r="A19" s="55" t="s">
        <v>61</v>
      </c>
      <c r="B19" s="57">
        <v>1012</v>
      </c>
      <c r="C19" s="57">
        <v>79</v>
      </c>
      <c r="D19" s="57">
        <v>71</v>
      </c>
      <c r="E19" s="57">
        <v>75</v>
      </c>
      <c r="F19" s="57">
        <v>97</v>
      </c>
      <c r="G19" s="57">
        <v>85</v>
      </c>
      <c r="H19" s="57">
        <v>93</v>
      </c>
      <c r="I19" s="57">
        <v>100</v>
      </c>
      <c r="J19" s="57">
        <v>91</v>
      </c>
      <c r="K19" s="57">
        <v>97</v>
      </c>
      <c r="L19" s="57">
        <v>98</v>
      </c>
      <c r="M19" s="57">
        <v>87</v>
      </c>
      <c r="N19" s="57">
        <v>95</v>
      </c>
      <c r="O19" s="71"/>
    </row>
    <row r="20" spans="1:15" ht="15">
      <c r="A20" s="53" t="s">
        <v>62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71"/>
    </row>
    <row r="21" spans="1:15" ht="15">
      <c r="A21" s="55" t="s">
        <v>63</v>
      </c>
      <c r="B21" s="57">
        <v>425</v>
      </c>
      <c r="C21" s="57">
        <v>77</v>
      </c>
      <c r="D21" s="57">
        <v>69</v>
      </c>
      <c r="E21" s="57">
        <v>73</v>
      </c>
      <c r="F21" s="57">
        <v>95</v>
      </c>
      <c r="G21" s="57">
        <v>93</v>
      </c>
      <c r="H21" s="57">
        <v>96</v>
      </c>
      <c r="I21" s="57">
        <v>99</v>
      </c>
      <c r="J21" s="57">
        <v>92</v>
      </c>
      <c r="K21" s="57">
        <v>98</v>
      </c>
      <c r="L21" s="57">
        <v>97</v>
      </c>
      <c r="M21" s="57">
        <v>92</v>
      </c>
      <c r="N21" s="57">
        <v>97</v>
      </c>
      <c r="O21" s="71"/>
    </row>
    <row r="22" spans="1:15" ht="15">
      <c r="A22" s="55" t="s">
        <v>64</v>
      </c>
      <c r="B22" s="57">
        <v>2513</v>
      </c>
      <c r="C22" s="57">
        <v>73</v>
      </c>
      <c r="D22" s="57">
        <v>67</v>
      </c>
      <c r="E22" s="57">
        <v>70</v>
      </c>
      <c r="F22" s="57">
        <v>95</v>
      </c>
      <c r="G22" s="57">
        <v>90</v>
      </c>
      <c r="H22" s="57">
        <v>95</v>
      </c>
      <c r="I22" s="57">
        <v>96</v>
      </c>
      <c r="J22" s="57">
        <v>90</v>
      </c>
      <c r="K22" s="57">
        <v>96</v>
      </c>
      <c r="L22" s="57">
        <v>96</v>
      </c>
      <c r="M22" s="57">
        <v>90</v>
      </c>
      <c r="N22" s="57">
        <v>95</v>
      </c>
      <c r="O22" s="71"/>
    </row>
    <row r="23" spans="1:15" ht="15">
      <c r="A23" s="55" t="s">
        <v>65</v>
      </c>
      <c r="B23" s="57">
        <v>814</v>
      </c>
      <c r="C23" s="57">
        <v>75</v>
      </c>
      <c r="D23" s="57">
        <v>66</v>
      </c>
      <c r="E23" s="57">
        <v>70</v>
      </c>
      <c r="F23" s="57">
        <v>96</v>
      </c>
      <c r="G23" s="57">
        <v>87</v>
      </c>
      <c r="H23" s="57">
        <v>95</v>
      </c>
      <c r="I23" s="57">
        <v>96</v>
      </c>
      <c r="J23" s="57">
        <v>78</v>
      </c>
      <c r="K23" s="57">
        <v>91</v>
      </c>
      <c r="L23" s="57">
        <v>96</v>
      </c>
      <c r="M23" s="57">
        <v>83</v>
      </c>
      <c r="N23" s="57">
        <v>93</v>
      </c>
      <c r="O23" s="71"/>
    </row>
    <row r="24" spans="1:15" ht="15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70"/>
    </row>
    <row r="25" spans="1:14" ht="15">
      <c r="A25" s="6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2:14" ht="15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</row>
  </sheetData>
  <sheetProtection/>
  <mergeCells count="11">
    <mergeCell ref="L4:N4"/>
    <mergeCell ref="A1:N1"/>
    <mergeCell ref="A3:A5"/>
    <mergeCell ref="B3:B5"/>
    <mergeCell ref="C3:E3"/>
    <mergeCell ref="F3:H3"/>
    <mergeCell ref="I3:K3"/>
    <mergeCell ref="L3:N3"/>
    <mergeCell ref="C4:E4"/>
    <mergeCell ref="F4:H4"/>
    <mergeCell ref="I4:K4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7"/>
  <sheetViews>
    <sheetView showGridLines="0" zoomScale="160" zoomScaleNormal="160" zoomScalePageLayoutView="0" workbookViewId="0" topLeftCell="A2">
      <selection activeCell="L15" sqref="L15"/>
    </sheetView>
  </sheetViews>
  <sheetFormatPr defaultColWidth="9.140625" defaultRowHeight="15"/>
  <cols>
    <col min="1" max="1" width="17.7109375" style="0" customWidth="1"/>
    <col min="2" max="4" width="6.7109375" style="0" customWidth="1"/>
    <col min="5" max="5" width="3.421875" style="0" customWidth="1"/>
    <col min="6" max="8" width="6.7109375" style="0" customWidth="1"/>
    <col min="9" max="9" width="3.421875" style="0" customWidth="1"/>
    <col min="10" max="12" width="6.7109375" style="0" customWidth="1"/>
  </cols>
  <sheetData>
    <row r="1" spans="1:12" ht="15">
      <c r="A1" s="76" t="s">
        <v>66</v>
      </c>
      <c r="B1" s="76"/>
      <c r="C1" s="76"/>
      <c r="D1" s="76"/>
      <c r="E1" s="76"/>
      <c r="F1" s="76"/>
      <c r="G1" s="76"/>
      <c r="H1" s="76"/>
      <c r="I1" s="76"/>
      <c r="J1" s="76"/>
      <c r="K1" s="77"/>
      <c r="L1" s="77"/>
    </row>
    <row r="2" spans="1:12" ht="15">
      <c r="A2" s="78" t="s">
        <v>230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5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ht="15">
      <c r="A4" s="346" t="s">
        <v>14</v>
      </c>
      <c r="B4" s="289" t="s">
        <v>67</v>
      </c>
      <c r="C4" s="289"/>
      <c r="D4" s="289"/>
      <c r="E4" s="81"/>
      <c r="F4" s="289" t="s">
        <v>68</v>
      </c>
      <c r="G4" s="289"/>
      <c r="H4" s="289"/>
      <c r="I4" s="81"/>
      <c r="J4" s="289" t="s">
        <v>69</v>
      </c>
      <c r="K4" s="289"/>
      <c r="L4" s="289"/>
    </row>
    <row r="5" spans="1:12" ht="15">
      <c r="A5" s="347"/>
      <c r="B5" s="82" t="s">
        <v>17</v>
      </c>
      <c r="C5" s="82" t="s">
        <v>18</v>
      </c>
      <c r="D5" s="82" t="s">
        <v>19</v>
      </c>
      <c r="E5" s="83"/>
      <c r="F5" s="82" t="s">
        <v>17</v>
      </c>
      <c r="G5" s="82" t="s">
        <v>18</v>
      </c>
      <c r="H5" s="82" t="s">
        <v>19</v>
      </c>
      <c r="I5" s="83"/>
      <c r="J5" s="82" t="s">
        <v>70</v>
      </c>
      <c r="K5" s="82" t="s">
        <v>18</v>
      </c>
      <c r="L5" s="82" t="s">
        <v>19</v>
      </c>
    </row>
    <row r="6" spans="1:12" ht="15">
      <c r="A6" s="84"/>
      <c r="B6" s="85" t="s">
        <v>71</v>
      </c>
      <c r="C6" s="85" t="s">
        <v>72</v>
      </c>
      <c r="D6" s="85" t="s">
        <v>73</v>
      </c>
      <c r="E6" s="85"/>
      <c r="F6" s="85" t="s">
        <v>74</v>
      </c>
      <c r="G6" s="85" t="s">
        <v>75</v>
      </c>
      <c r="H6" s="85" t="s">
        <v>76</v>
      </c>
      <c r="I6" s="85"/>
      <c r="J6" s="85" t="s">
        <v>77</v>
      </c>
      <c r="K6" s="85" t="s">
        <v>78</v>
      </c>
      <c r="L6" s="85" t="s">
        <v>79</v>
      </c>
    </row>
    <row r="7" spans="1:12" ht="15">
      <c r="A7" s="86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1:12" ht="15">
      <c r="A8" s="84" t="s">
        <v>7</v>
      </c>
      <c r="B8" s="104">
        <v>139</v>
      </c>
      <c r="C8" s="104">
        <v>132</v>
      </c>
      <c r="D8" s="104">
        <v>271</v>
      </c>
      <c r="E8" s="104"/>
      <c r="F8" s="104">
        <v>130</v>
      </c>
      <c r="G8" s="104">
        <v>129</v>
      </c>
      <c r="H8" s="104">
        <v>259</v>
      </c>
      <c r="I8" s="85"/>
      <c r="J8" s="103">
        <v>93.5</v>
      </c>
      <c r="K8" s="103">
        <v>97.7</v>
      </c>
      <c r="L8" s="103">
        <v>95.6</v>
      </c>
    </row>
    <row r="9" spans="1:12" ht="15">
      <c r="A9" s="84" t="s">
        <v>8</v>
      </c>
      <c r="B9" s="101">
        <v>425</v>
      </c>
      <c r="C9" s="101">
        <v>458</v>
      </c>
      <c r="D9" s="101">
        <v>883</v>
      </c>
      <c r="E9" s="104"/>
      <c r="F9" s="101">
        <v>415</v>
      </c>
      <c r="G9" s="101">
        <v>449</v>
      </c>
      <c r="H9" s="101">
        <v>864</v>
      </c>
      <c r="I9" s="85"/>
      <c r="J9" s="100">
        <v>97.6</v>
      </c>
      <c r="K9" s="100">
        <v>98</v>
      </c>
      <c r="L9" s="100">
        <v>97.8</v>
      </c>
    </row>
    <row r="10" spans="1:12" ht="15">
      <c r="A10" s="84" t="s">
        <v>10</v>
      </c>
      <c r="B10" s="104">
        <v>572</v>
      </c>
      <c r="C10" s="104">
        <v>602</v>
      </c>
      <c r="D10" s="104">
        <v>1174</v>
      </c>
      <c r="E10" s="104"/>
      <c r="F10" s="104">
        <v>558</v>
      </c>
      <c r="G10" s="104">
        <v>586</v>
      </c>
      <c r="H10" s="104">
        <v>1144</v>
      </c>
      <c r="I10" s="85"/>
      <c r="J10" s="103">
        <v>97.6</v>
      </c>
      <c r="K10" s="103">
        <v>97.3</v>
      </c>
      <c r="L10" s="103">
        <v>97.4</v>
      </c>
    </row>
    <row r="11" spans="1:12" ht="15">
      <c r="A11" s="84" t="s">
        <v>9</v>
      </c>
      <c r="B11" s="104">
        <v>1205</v>
      </c>
      <c r="C11" s="104">
        <v>1176</v>
      </c>
      <c r="D11" s="104">
        <v>2381</v>
      </c>
      <c r="E11" s="104"/>
      <c r="F11" s="104">
        <v>1146</v>
      </c>
      <c r="G11" s="104">
        <v>1143</v>
      </c>
      <c r="H11" s="104">
        <v>2289</v>
      </c>
      <c r="I11" s="85"/>
      <c r="J11" s="103">
        <v>95.1</v>
      </c>
      <c r="K11" s="103">
        <v>97.2</v>
      </c>
      <c r="L11" s="103">
        <v>96.1</v>
      </c>
    </row>
    <row r="12" spans="1:12" ht="24.75" customHeight="1">
      <c r="A12" s="161" t="s">
        <v>132</v>
      </c>
      <c r="B12" s="104">
        <v>4</v>
      </c>
      <c r="C12" s="104">
        <v>5</v>
      </c>
      <c r="D12" s="104">
        <v>9</v>
      </c>
      <c r="E12" s="104"/>
      <c r="F12" s="104">
        <v>4</v>
      </c>
      <c r="G12" s="104">
        <v>4</v>
      </c>
      <c r="H12" s="104">
        <v>8</v>
      </c>
      <c r="I12" s="85"/>
      <c r="J12" s="103">
        <v>100</v>
      </c>
      <c r="K12" s="103">
        <v>80</v>
      </c>
      <c r="L12" s="103">
        <v>88.9</v>
      </c>
    </row>
    <row r="13" spans="1:12" ht="15">
      <c r="A13" s="84" t="s">
        <v>80</v>
      </c>
      <c r="B13" s="104">
        <v>65</v>
      </c>
      <c r="C13" s="104">
        <v>54</v>
      </c>
      <c r="D13" s="104">
        <v>119</v>
      </c>
      <c r="E13" s="104"/>
      <c r="F13" s="104">
        <v>60</v>
      </c>
      <c r="G13" s="104">
        <v>52</v>
      </c>
      <c r="H13" s="104">
        <v>112</v>
      </c>
      <c r="I13" s="85"/>
      <c r="J13" s="103">
        <v>92.3</v>
      </c>
      <c r="K13" s="103">
        <v>96.3</v>
      </c>
      <c r="L13" s="103">
        <v>94.1</v>
      </c>
    </row>
    <row r="14" spans="1:12" ht="15">
      <c r="A14" s="84"/>
      <c r="B14" s="88"/>
      <c r="C14" s="88"/>
      <c r="D14" s="88"/>
      <c r="E14" s="89"/>
      <c r="F14" s="88"/>
      <c r="G14" s="88"/>
      <c r="H14" s="88"/>
      <c r="I14" s="88"/>
      <c r="J14" s="88"/>
      <c r="K14" s="88"/>
      <c r="L14" s="88"/>
    </row>
    <row r="15" spans="1:12" ht="15.75" thickBot="1">
      <c r="A15" s="90" t="s">
        <v>19</v>
      </c>
      <c r="B15" s="142">
        <v>2410</v>
      </c>
      <c r="C15" s="142">
        <v>2427</v>
      </c>
      <c r="D15" s="142">
        <v>4837</v>
      </c>
      <c r="E15" s="142"/>
      <c r="F15" s="142">
        <v>2313</v>
      </c>
      <c r="G15" s="142">
        <v>2363</v>
      </c>
      <c r="H15" s="142">
        <v>4676</v>
      </c>
      <c r="I15" s="143"/>
      <c r="J15" s="144">
        <v>96</v>
      </c>
      <c r="K15" s="144">
        <v>97.4</v>
      </c>
      <c r="L15" s="144">
        <v>96.7</v>
      </c>
    </row>
    <row r="16" spans="1:12" ht="15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</row>
    <row r="17" spans="1:12" ht="15">
      <c r="A17" s="79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</row>
  </sheetData>
  <sheetProtection/>
  <mergeCells count="4">
    <mergeCell ref="A4:A5"/>
    <mergeCell ref="B4:D4"/>
    <mergeCell ref="F4:H4"/>
    <mergeCell ref="J4:L4"/>
  </mergeCell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27"/>
  <sheetViews>
    <sheetView showGridLines="0" zoomScale="175" zoomScaleNormal="175" zoomScalePageLayoutView="0" workbookViewId="0" topLeftCell="A1">
      <selection activeCell="A1" sqref="A1:J1"/>
    </sheetView>
  </sheetViews>
  <sheetFormatPr defaultColWidth="9.140625" defaultRowHeight="15"/>
  <cols>
    <col min="1" max="1" width="17.7109375" style="0" customWidth="1"/>
    <col min="2" max="2" width="6.7109375" style="0" customWidth="1"/>
    <col min="3" max="3" width="6.28125" style="0" customWidth="1"/>
    <col min="4" max="4" width="5.00390625" style="0" customWidth="1"/>
    <col min="5" max="5" width="4.8515625" style="0" bestFit="1" customWidth="1"/>
    <col min="6" max="6" width="6.57421875" style="0" customWidth="1"/>
    <col min="7" max="7" width="3.7109375" style="0" customWidth="1"/>
    <col min="8" max="8" width="6.7109375" style="0" customWidth="1"/>
    <col min="9" max="9" width="4.8515625" style="0" bestFit="1" customWidth="1"/>
    <col min="10" max="10" width="9.7109375" style="0" customWidth="1"/>
    <col min="11" max="11" width="6.57421875" style="0" customWidth="1"/>
    <col min="12" max="12" width="6.421875" style="0" customWidth="1"/>
  </cols>
  <sheetData>
    <row r="1" spans="1:13" ht="15">
      <c r="A1" s="348" t="s">
        <v>81</v>
      </c>
      <c r="B1" s="348"/>
      <c r="C1" s="348"/>
      <c r="D1" s="348"/>
      <c r="E1" s="348"/>
      <c r="F1" s="348"/>
      <c r="G1" s="348"/>
      <c r="H1" s="348"/>
      <c r="I1" s="348"/>
      <c r="J1" s="348"/>
      <c r="K1" s="92"/>
      <c r="L1" s="92"/>
      <c r="M1" s="92"/>
    </row>
    <row r="2" spans="1:13" ht="15">
      <c r="A2" s="93" t="s">
        <v>231</v>
      </c>
      <c r="B2" s="94"/>
      <c r="C2" s="94"/>
      <c r="D2" s="94"/>
      <c r="E2" s="94"/>
      <c r="F2" s="94"/>
      <c r="G2" s="94"/>
      <c r="H2" s="94"/>
      <c r="I2" s="94"/>
      <c r="J2" s="94"/>
      <c r="K2" s="92"/>
      <c r="L2" s="92"/>
      <c r="M2" s="92"/>
    </row>
    <row r="3" spans="1:13" ht="15">
      <c r="A3" s="79"/>
      <c r="B3" s="95"/>
      <c r="C3" s="95"/>
      <c r="D3" s="95"/>
      <c r="E3" s="95"/>
      <c r="F3" s="95"/>
      <c r="G3" s="95"/>
      <c r="H3" s="95"/>
      <c r="I3" s="95"/>
      <c r="J3" s="95"/>
      <c r="K3" s="79"/>
      <c r="L3" s="79"/>
      <c r="M3" s="79"/>
    </row>
    <row r="4" spans="1:13" ht="15">
      <c r="A4" s="96"/>
      <c r="B4" s="349" t="s">
        <v>82</v>
      </c>
      <c r="C4" s="349"/>
      <c r="D4" s="349"/>
      <c r="E4" s="349"/>
      <c r="F4" s="349"/>
      <c r="G4" s="349"/>
      <c r="H4" s="349"/>
      <c r="I4" s="349"/>
      <c r="J4" s="97"/>
      <c r="K4" s="92"/>
      <c r="L4" s="92"/>
      <c r="M4" s="92"/>
    </row>
    <row r="5" spans="1:13" ht="15">
      <c r="A5" s="350" t="s">
        <v>14</v>
      </c>
      <c r="B5" s="351" t="s">
        <v>83</v>
      </c>
      <c r="C5" s="351"/>
      <c r="D5" s="98"/>
      <c r="E5" s="351" t="s">
        <v>84</v>
      </c>
      <c r="F5" s="351"/>
      <c r="G5" s="98"/>
      <c r="H5" s="351" t="s">
        <v>85</v>
      </c>
      <c r="I5" s="351"/>
      <c r="J5" s="285" t="s">
        <v>86</v>
      </c>
      <c r="K5" s="92"/>
      <c r="L5" s="92"/>
      <c r="M5" s="92"/>
    </row>
    <row r="6" spans="1:13" ht="15">
      <c r="A6" s="347"/>
      <c r="B6" s="82" t="s">
        <v>87</v>
      </c>
      <c r="C6" s="82" t="s">
        <v>88</v>
      </c>
      <c r="D6" s="82"/>
      <c r="E6" s="82" t="s">
        <v>87</v>
      </c>
      <c r="F6" s="82" t="s">
        <v>88</v>
      </c>
      <c r="G6" s="82"/>
      <c r="H6" s="82" t="s">
        <v>87</v>
      </c>
      <c r="I6" s="82" t="s">
        <v>88</v>
      </c>
      <c r="J6" s="286"/>
      <c r="K6" s="92"/>
      <c r="L6" s="92"/>
      <c r="M6" s="92"/>
    </row>
    <row r="7" spans="1:13" ht="15">
      <c r="A7" s="79"/>
      <c r="B7" s="95"/>
      <c r="C7" s="95"/>
      <c r="D7" s="95"/>
      <c r="E7" s="95"/>
      <c r="F7" s="95"/>
      <c r="G7" s="95"/>
      <c r="H7" s="95"/>
      <c r="I7" s="95"/>
      <c r="J7" s="95"/>
      <c r="K7" s="79"/>
      <c r="L7" s="79"/>
      <c r="M7" s="79"/>
    </row>
    <row r="8" spans="1:17" ht="15">
      <c r="A8" s="84" t="s">
        <v>7</v>
      </c>
      <c r="B8" s="99">
        <v>50</v>
      </c>
      <c r="C8" s="100">
        <v>19.3</v>
      </c>
      <c r="D8" s="101"/>
      <c r="E8" s="101">
        <v>100</v>
      </c>
      <c r="F8" s="100">
        <v>38.6</v>
      </c>
      <c r="G8" s="86"/>
      <c r="H8" s="99">
        <v>109</v>
      </c>
      <c r="I8" s="100">
        <v>42.1</v>
      </c>
      <c r="J8" s="101">
        <v>259</v>
      </c>
      <c r="K8" s="102"/>
      <c r="L8" s="102"/>
      <c r="M8" s="102"/>
      <c r="N8" s="102"/>
      <c r="O8" s="102"/>
      <c r="P8" s="102"/>
      <c r="Q8" s="102"/>
    </row>
    <row r="9" spans="1:17" ht="15">
      <c r="A9" s="84" t="s">
        <v>8</v>
      </c>
      <c r="B9" s="85">
        <v>273</v>
      </c>
      <c r="C9" s="103">
        <v>31.6</v>
      </c>
      <c r="D9" s="104"/>
      <c r="E9" s="104">
        <v>323</v>
      </c>
      <c r="F9" s="103">
        <v>37.4</v>
      </c>
      <c r="G9" s="84"/>
      <c r="H9" s="85">
        <v>268</v>
      </c>
      <c r="I9" s="103">
        <v>31</v>
      </c>
      <c r="J9" s="104">
        <v>864</v>
      </c>
      <c r="K9" s="102"/>
      <c r="L9" s="102"/>
      <c r="M9" s="102"/>
      <c r="N9" s="102"/>
      <c r="O9" s="102"/>
      <c r="P9" s="102"/>
      <c r="Q9" s="102"/>
    </row>
    <row r="10" spans="1:17" ht="15">
      <c r="A10" s="84" t="s">
        <v>10</v>
      </c>
      <c r="B10" s="85">
        <v>391</v>
      </c>
      <c r="C10" s="103">
        <v>34.2</v>
      </c>
      <c r="D10" s="104"/>
      <c r="E10" s="104">
        <v>403</v>
      </c>
      <c r="F10" s="103">
        <v>35.2</v>
      </c>
      <c r="G10" s="84"/>
      <c r="H10" s="85">
        <v>350</v>
      </c>
      <c r="I10" s="103">
        <v>30.6</v>
      </c>
      <c r="J10" s="104">
        <v>1144</v>
      </c>
      <c r="K10" s="102"/>
      <c r="L10" s="102"/>
      <c r="M10" s="102"/>
      <c r="N10" s="102"/>
      <c r="O10" s="102"/>
      <c r="P10" s="102"/>
      <c r="Q10" s="102"/>
    </row>
    <row r="11" spans="1:17" ht="15">
      <c r="A11" s="84" t="s">
        <v>9</v>
      </c>
      <c r="B11" s="85">
        <v>814</v>
      </c>
      <c r="C11" s="103">
        <v>35.6</v>
      </c>
      <c r="D11" s="104"/>
      <c r="E11" s="104">
        <v>952</v>
      </c>
      <c r="F11" s="103">
        <v>41.6</v>
      </c>
      <c r="G11" s="84"/>
      <c r="H11" s="85">
        <v>523</v>
      </c>
      <c r="I11" s="103">
        <v>22.8</v>
      </c>
      <c r="J11" s="104">
        <v>2289</v>
      </c>
      <c r="K11" s="102"/>
      <c r="L11" s="102"/>
      <c r="M11" s="102"/>
      <c r="N11" s="102"/>
      <c r="O11" s="102"/>
      <c r="P11" s="102"/>
      <c r="Q11" s="102"/>
    </row>
    <row r="12" spans="1:17" s="163" customFormat="1" ht="22.5">
      <c r="A12" s="162" t="s">
        <v>132</v>
      </c>
      <c r="B12" s="85">
        <v>0</v>
      </c>
      <c r="C12" s="103">
        <v>0</v>
      </c>
      <c r="D12" s="104"/>
      <c r="E12" s="104">
        <v>5</v>
      </c>
      <c r="F12" s="103">
        <v>62.5</v>
      </c>
      <c r="G12" s="84"/>
      <c r="H12" s="85">
        <v>3</v>
      </c>
      <c r="I12" s="103">
        <v>37.5</v>
      </c>
      <c r="J12" s="104">
        <v>8</v>
      </c>
      <c r="K12" s="102"/>
      <c r="L12" s="102"/>
      <c r="M12" s="102"/>
      <c r="N12" s="102"/>
      <c r="O12" s="102"/>
      <c r="P12" s="102"/>
      <c r="Q12" s="102"/>
    </row>
    <row r="13" spans="1:17" ht="15">
      <c r="A13" s="84" t="s">
        <v>80</v>
      </c>
      <c r="B13" s="105">
        <v>25</v>
      </c>
      <c r="C13" s="273">
        <v>22.3</v>
      </c>
      <c r="D13" s="104"/>
      <c r="E13" s="105">
        <v>32</v>
      </c>
      <c r="F13" s="273">
        <v>28.6</v>
      </c>
      <c r="G13" s="84"/>
      <c r="H13" s="105">
        <v>55</v>
      </c>
      <c r="I13" s="273">
        <v>49.1</v>
      </c>
      <c r="J13" s="105">
        <v>112</v>
      </c>
      <c r="K13" s="102"/>
      <c r="L13" s="102"/>
      <c r="M13" s="102"/>
      <c r="N13" s="102"/>
      <c r="O13" s="102"/>
      <c r="P13" s="102"/>
      <c r="Q13" s="102"/>
    </row>
    <row r="14" spans="1:17" ht="15">
      <c r="A14" s="84"/>
      <c r="B14" s="85"/>
      <c r="C14" s="85"/>
      <c r="D14" s="84"/>
      <c r="E14" s="85"/>
      <c r="F14" s="85"/>
      <c r="G14" s="84"/>
      <c r="H14" s="85"/>
      <c r="I14" s="85"/>
      <c r="J14" s="85"/>
      <c r="K14" s="102"/>
      <c r="L14" s="102"/>
      <c r="M14" s="102"/>
      <c r="N14" s="102"/>
      <c r="O14" s="102"/>
      <c r="P14" s="102"/>
      <c r="Q14" s="102"/>
    </row>
    <row r="15" spans="1:17" ht="15">
      <c r="A15" s="106" t="s">
        <v>12</v>
      </c>
      <c r="B15" s="107">
        <v>1553</v>
      </c>
      <c r="C15" s="108">
        <v>33.2</v>
      </c>
      <c r="D15" s="106"/>
      <c r="E15" s="107">
        <v>1815</v>
      </c>
      <c r="F15" s="108">
        <v>38.8</v>
      </c>
      <c r="G15" s="106"/>
      <c r="H15" s="107">
        <v>1308</v>
      </c>
      <c r="I15" s="109">
        <v>28</v>
      </c>
      <c r="J15" s="107">
        <v>4676</v>
      </c>
      <c r="K15" s="102"/>
      <c r="L15" s="102"/>
      <c r="M15" s="102"/>
      <c r="N15" s="102"/>
      <c r="O15" s="102"/>
      <c r="P15" s="102"/>
      <c r="Q15" s="102"/>
    </row>
    <row r="16" spans="1:13" ht="15">
      <c r="A16" s="79"/>
      <c r="B16" s="95"/>
      <c r="C16" s="95"/>
      <c r="D16" s="95"/>
      <c r="E16" s="95"/>
      <c r="F16" s="95"/>
      <c r="G16" s="95"/>
      <c r="H16" s="95"/>
      <c r="I16" s="95"/>
      <c r="J16" s="95"/>
      <c r="K16" s="79"/>
      <c r="L16" s="79"/>
      <c r="M16" s="79"/>
    </row>
    <row r="17" spans="1:13" ht="15">
      <c r="A17" s="86" t="s">
        <v>89</v>
      </c>
      <c r="B17" s="95"/>
      <c r="C17" s="95"/>
      <c r="D17" s="95"/>
      <c r="E17" s="95"/>
      <c r="F17" s="95"/>
      <c r="G17" s="95"/>
      <c r="H17" s="95"/>
      <c r="I17" s="95"/>
      <c r="J17" s="95"/>
      <c r="K17" s="79"/>
      <c r="L17" s="79"/>
      <c r="M17" s="79"/>
    </row>
    <row r="18" spans="1:13" ht="15">
      <c r="A18" s="86" t="s">
        <v>90</v>
      </c>
      <c r="B18" s="95"/>
      <c r="C18" s="95"/>
      <c r="D18" s="95"/>
      <c r="E18" s="95"/>
      <c r="F18" s="95"/>
      <c r="G18" s="95"/>
      <c r="H18" s="95"/>
      <c r="I18" s="95"/>
      <c r="J18" s="95"/>
      <c r="K18" s="79"/>
      <c r="L18" s="79"/>
      <c r="M18" s="79"/>
    </row>
    <row r="19" spans="1:13" ht="15">
      <c r="A19" s="86" t="s">
        <v>91</v>
      </c>
      <c r="B19" s="95"/>
      <c r="C19" s="95"/>
      <c r="D19" s="95"/>
      <c r="E19" s="95"/>
      <c r="F19" s="95"/>
      <c r="G19" s="95"/>
      <c r="H19" s="95"/>
      <c r="I19" s="95"/>
      <c r="J19" s="95"/>
      <c r="K19" s="79"/>
      <c r="L19" s="79"/>
      <c r="M19" s="79"/>
    </row>
    <row r="20" spans="1:13" ht="15">
      <c r="A20" s="79"/>
      <c r="B20" s="95"/>
      <c r="C20" s="95"/>
      <c r="D20" s="95"/>
      <c r="E20" s="95"/>
      <c r="F20" s="95"/>
      <c r="G20" s="95"/>
      <c r="H20" s="95"/>
      <c r="I20" s="95"/>
      <c r="J20" s="95"/>
      <c r="K20" s="79"/>
      <c r="L20" s="79"/>
      <c r="M20" s="79"/>
    </row>
    <row r="21" spans="10:23" ht="15"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</row>
    <row r="22" spans="10:23" ht="15"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</row>
    <row r="23" spans="10:23" ht="15"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</row>
    <row r="24" spans="10:23" ht="15"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</row>
    <row r="25" spans="10:23" ht="15"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</row>
    <row r="26" spans="10:23" ht="15"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</row>
    <row r="27" spans="10:23" ht="15"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</row>
  </sheetData>
  <sheetProtection/>
  <mergeCells count="7">
    <mergeCell ref="A1:J1"/>
    <mergeCell ref="B4:I4"/>
    <mergeCell ref="A5:A6"/>
    <mergeCell ref="B5:C5"/>
    <mergeCell ref="E5:F5"/>
    <mergeCell ref="H5:I5"/>
    <mergeCell ref="J5:J6"/>
  </mergeCells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="190" zoomScaleNormal="190" zoomScalePageLayoutView="0" workbookViewId="0" topLeftCell="A1">
      <selection activeCell="J11" sqref="J11"/>
    </sheetView>
  </sheetViews>
  <sheetFormatPr defaultColWidth="9.140625" defaultRowHeight="15"/>
  <cols>
    <col min="1" max="1" width="20.00390625" style="0" customWidth="1"/>
    <col min="2" max="2" width="5.7109375" style="0" customWidth="1"/>
    <col min="3" max="3" width="6.57421875" style="0" customWidth="1"/>
    <col min="4" max="4" width="2.7109375" style="0" customWidth="1"/>
    <col min="5" max="5" width="4.57421875" style="0" customWidth="1"/>
    <col min="6" max="6" width="8.00390625" style="0" customWidth="1"/>
    <col min="7" max="7" width="2.421875" style="0" customWidth="1"/>
    <col min="8" max="8" width="4.57421875" style="0" customWidth="1"/>
    <col min="9" max="9" width="6.7109375" style="0" customWidth="1"/>
    <col min="10" max="10" width="8.140625" style="0" customWidth="1"/>
  </cols>
  <sheetData>
    <row r="1" spans="1:11" ht="15">
      <c r="A1" s="111" t="s">
        <v>232</v>
      </c>
      <c r="B1" s="111"/>
      <c r="C1" s="111"/>
      <c r="D1" s="111"/>
      <c r="E1" s="111"/>
      <c r="F1" s="111"/>
      <c r="G1" s="111"/>
      <c r="H1" s="111"/>
      <c r="I1" s="111"/>
      <c r="J1" s="111"/>
      <c r="K1" s="112"/>
    </row>
    <row r="2" spans="1:11" ht="15">
      <c r="A2" s="353" t="s">
        <v>231</v>
      </c>
      <c r="B2" s="353"/>
      <c r="C2" s="353"/>
      <c r="D2" s="353"/>
      <c r="E2" s="353"/>
      <c r="F2" s="353"/>
      <c r="G2" s="353"/>
      <c r="H2" s="353"/>
      <c r="I2" s="353"/>
      <c r="J2" s="353"/>
      <c r="K2" s="112"/>
    </row>
    <row r="3" spans="1:11" ht="15">
      <c r="A3" s="113"/>
      <c r="B3" s="114"/>
      <c r="C3" s="115"/>
      <c r="D3" s="116"/>
      <c r="E3" s="114"/>
      <c r="F3" s="115"/>
      <c r="G3" s="116"/>
      <c r="H3" s="114"/>
      <c r="I3" s="115"/>
      <c r="J3" s="117"/>
      <c r="K3" s="79"/>
    </row>
    <row r="4" spans="1:11" ht="15">
      <c r="A4" s="118"/>
      <c r="B4" s="354" t="s">
        <v>92</v>
      </c>
      <c r="C4" s="354"/>
      <c r="D4" s="354"/>
      <c r="E4" s="354"/>
      <c r="F4" s="354"/>
      <c r="G4" s="354"/>
      <c r="H4" s="354"/>
      <c r="I4" s="354"/>
      <c r="J4" s="355" t="s">
        <v>93</v>
      </c>
      <c r="K4" s="92"/>
    </row>
    <row r="5" spans="1:11" ht="15">
      <c r="A5" s="119"/>
      <c r="B5" s="358" t="s">
        <v>94</v>
      </c>
      <c r="C5" s="358"/>
      <c r="D5" s="121"/>
      <c r="E5" s="358" t="s">
        <v>84</v>
      </c>
      <c r="F5" s="358"/>
      <c r="G5" s="121"/>
      <c r="H5" s="358" t="s">
        <v>85</v>
      </c>
      <c r="I5" s="358"/>
      <c r="J5" s="356"/>
      <c r="K5" s="92"/>
    </row>
    <row r="6" spans="1:11" ht="15">
      <c r="A6" s="122"/>
      <c r="B6" s="123" t="s">
        <v>87</v>
      </c>
      <c r="C6" s="124" t="s">
        <v>88</v>
      </c>
      <c r="D6" s="125"/>
      <c r="E6" s="123" t="s">
        <v>87</v>
      </c>
      <c r="F6" s="124" t="s">
        <v>88</v>
      </c>
      <c r="G6" s="125"/>
      <c r="H6" s="123" t="s">
        <v>87</v>
      </c>
      <c r="I6" s="124" t="s">
        <v>88</v>
      </c>
      <c r="J6" s="357"/>
      <c r="K6" s="126"/>
    </row>
    <row r="7" spans="1:11" ht="15">
      <c r="A7" s="127" t="s">
        <v>95</v>
      </c>
      <c r="B7" s="130"/>
      <c r="C7" s="128"/>
      <c r="D7" s="129"/>
      <c r="E7" s="130"/>
      <c r="F7" s="128"/>
      <c r="G7" s="129"/>
      <c r="H7" s="130"/>
      <c r="I7" s="128"/>
      <c r="J7" s="130"/>
      <c r="K7" s="92"/>
    </row>
    <row r="8" spans="1:11" ht="15">
      <c r="A8" s="131" t="s">
        <v>96</v>
      </c>
      <c r="B8" s="164">
        <v>957</v>
      </c>
      <c r="C8" s="132">
        <v>40.5</v>
      </c>
      <c r="D8" s="133"/>
      <c r="E8" s="134">
        <v>880</v>
      </c>
      <c r="F8" s="132">
        <v>37.2</v>
      </c>
      <c r="G8" s="133"/>
      <c r="H8" s="134">
        <v>526</v>
      </c>
      <c r="I8" s="132">
        <v>22.3</v>
      </c>
      <c r="J8" s="134">
        <v>2363</v>
      </c>
      <c r="K8" s="135"/>
    </row>
    <row r="9" spans="1:11" ht="15">
      <c r="A9" s="131" t="s">
        <v>97</v>
      </c>
      <c r="B9" s="164">
        <v>596</v>
      </c>
      <c r="C9" s="132">
        <v>25.8</v>
      </c>
      <c r="D9" s="133"/>
      <c r="E9" s="134">
        <v>935</v>
      </c>
      <c r="F9" s="132">
        <v>40.4</v>
      </c>
      <c r="G9" s="133"/>
      <c r="H9" s="134">
        <v>782</v>
      </c>
      <c r="I9" s="132">
        <v>33.8</v>
      </c>
      <c r="J9" s="134">
        <v>2313</v>
      </c>
      <c r="K9" s="135"/>
    </row>
    <row r="10" spans="1:11" ht="15">
      <c r="A10" s="113"/>
      <c r="B10" s="117"/>
      <c r="C10" s="117"/>
      <c r="D10" s="117"/>
      <c r="E10" s="117"/>
      <c r="F10" s="117"/>
      <c r="G10" s="117"/>
      <c r="H10" s="117"/>
      <c r="I10" s="117"/>
      <c r="J10" s="117"/>
      <c r="K10" s="92"/>
    </row>
    <row r="11" spans="1:11" ht="15">
      <c r="A11" s="136" t="s">
        <v>98</v>
      </c>
      <c r="B11" s="137">
        <v>1553</v>
      </c>
      <c r="C11" s="124">
        <v>33.2</v>
      </c>
      <c r="D11" s="125"/>
      <c r="E11" s="137">
        <v>1815</v>
      </c>
      <c r="F11" s="124">
        <v>38.8</v>
      </c>
      <c r="G11" s="120"/>
      <c r="H11" s="137">
        <v>1308</v>
      </c>
      <c r="I11" s="124">
        <v>28</v>
      </c>
      <c r="J11" s="137">
        <v>4676</v>
      </c>
      <c r="K11" s="92"/>
    </row>
    <row r="12" spans="1:11" ht="15">
      <c r="A12" s="79"/>
      <c r="B12" s="138"/>
      <c r="C12" s="138"/>
      <c r="D12" s="138"/>
      <c r="E12" s="138"/>
      <c r="F12" s="138"/>
      <c r="G12" s="138"/>
      <c r="H12" s="138"/>
      <c r="I12" s="138"/>
      <c r="J12" s="138"/>
      <c r="K12" s="79"/>
    </row>
    <row r="13" spans="1:11" ht="15">
      <c r="A13" s="79"/>
      <c r="B13" s="110"/>
      <c r="C13" s="139"/>
      <c r="D13" s="95"/>
      <c r="E13" s="110"/>
      <c r="F13" s="139"/>
      <c r="G13" s="95"/>
      <c r="H13" s="110"/>
      <c r="I13" s="139"/>
      <c r="J13" s="140"/>
      <c r="K13" s="141"/>
    </row>
    <row r="14" spans="1:11" ht="15">
      <c r="A14" s="352" t="s">
        <v>99</v>
      </c>
      <c r="B14" s="352"/>
      <c r="C14" s="139"/>
      <c r="D14" s="95"/>
      <c r="E14" s="138"/>
      <c r="F14" s="139"/>
      <c r="G14" s="95"/>
      <c r="H14" s="138"/>
      <c r="I14" s="139"/>
      <c r="J14" s="140"/>
      <c r="K14" s="79"/>
    </row>
    <row r="15" spans="1:11" ht="15">
      <c r="A15" s="352" t="s">
        <v>100</v>
      </c>
      <c r="B15" s="352"/>
      <c r="C15" s="138"/>
      <c r="D15" s="138"/>
      <c r="E15" s="138"/>
      <c r="F15" s="138"/>
      <c r="G15" s="138"/>
      <c r="H15" s="138"/>
      <c r="I15" s="138"/>
      <c r="J15" s="138"/>
      <c r="K15" s="79"/>
    </row>
  </sheetData>
  <sheetProtection/>
  <mergeCells count="8">
    <mergeCell ref="A14:B14"/>
    <mergeCell ref="A15:B15"/>
    <mergeCell ref="A2:J2"/>
    <mergeCell ref="B4:I4"/>
    <mergeCell ref="J4:J6"/>
    <mergeCell ref="B5:C5"/>
    <mergeCell ref="E5:F5"/>
    <mergeCell ref="H5:I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showGridLines="0" zoomScalePageLayoutView="0" workbookViewId="0" topLeftCell="A1">
      <selection activeCell="A52" sqref="A52"/>
    </sheetView>
  </sheetViews>
  <sheetFormatPr defaultColWidth="8.00390625" defaultRowHeight="15"/>
  <cols>
    <col min="1" max="1" width="18.00390625" style="92" customWidth="1"/>
    <col min="2" max="2" width="10.140625" style="92" customWidth="1"/>
    <col min="3" max="6" width="11.7109375" style="94" customWidth="1"/>
    <col min="7" max="7" width="10.140625" style="94" customWidth="1"/>
    <col min="8" max="16384" width="8.00390625" style="92" customWidth="1"/>
  </cols>
  <sheetData>
    <row r="1" spans="1:10" s="84" customFormat="1" ht="18.75" customHeight="1">
      <c r="A1" s="278" t="s">
        <v>214</v>
      </c>
      <c r="B1" s="278"/>
      <c r="C1" s="278"/>
      <c r="D1" s="278"/>
      <c r="E1" s="278"/>
      <c r="F1" s="278"/>
      <c r="G1" s="278"/>
      <c r="H1" s="264"/>
      <c r="I1" s="264"/>
      <c r="J1" s="264"/>
    </row>
    <row r="2" ht="9.75" customHeight="1"/>
    <row r="3" ht="6.75" customHeight="1"/>
    <row r="4" spans="1:7" ht="25.5" customHeight="1">
      <c r="A4" s="265" t="s">
        <v>103</v>
      </c>
      <c r="B4" s="265" t="s">
        <v>15</v>
      </c>
      <c r="C4" s="237">
        <v>16</v>
      </c>
      <c r="D4" s="237">
        <v>17</v>
      </c>
      <c r="E4" s="237">
        <v>18</v>
      </c>
      <c r="F4" s="237" t="s">
        <v>213</v>
      </c>
      <c r="G4" s="237" t="s">
        <v>19</v>
      </c>
    </row>
    <row r="5" ht="11.25" customHeight="1"/>
    <row r="6" spans="2:10" ht="15" customHeight="1">
      <c r="B6" s="88" t="s">
        <v>17</v>
      </c>
      <c r="C6" s="85">
        <v>0</v>
      </c>
      <c r="D6" s="85">
        <v>5</v>
      </c>
      <c r="E6" s="104">
        <v>18</v>
      </c>
      <c r="F6" s="104">
        <v>11</v>
      </c>
      <c r="G6" s="85">
        <v>34</v>
      </c>
      <c r="H6" s="85"/>
      <c r="I6" s="104"/>
      <c r="J6" s="85"/>
    </row>
    <row r="7" spans="1:10" ht="15" customHeight="1">
      <c r="A7" s="84" t="s">
        <v>111</v>
      </c>
      <c r="B7" s="88" t="s">
        <v>18</v>
      </c>
      <c r="C7" s="85">
        <v>0</v>
      </c>
      <c r="D7" s="85">
        <v>5</v>
      </c>
      <c r="E7" s="104">
        <v>7</v>
      </c>
      <c r="F7" s="104">
        <v>9</v>
      </c>
      <c r="G7" s="85">
        <v>21</v>
      </c>
      <c r="H7" s="85"/>
      <c r="I7" s="104"/>
      <c r="J7" s="85"/>
    </row>
    <row r="8" spans="1:10" ht="15" customHeight="1">
      <c r="A8" s="84"/>
      <c r="B8" s="88" t="s">
        <v>19</v>
      </c>
      <c r="C8" s="85">
        <v>0</v>
      </c>
      <c r="D8" s="85">
        <v>10</v>
      </c>
      <c r="E8" s="104">
        <v>25</v>
      </c>
      <c r="F8" s="104">
        <v>20</v>
      </c>
      <c r="G8" s="85">
        <v>55</v>
      </c>
      <c r="H8" s="85"/>
      <c r="I8" s="104"/>
      <c r="J8" s="85"/>
    </row>
    <row r="9" ht="11.25" customHeight="1"/>
    <row r="10" spans="2:10" ht="15" customHeight="1">
      <c r="B10" s="88" t="s">
        <v>17</v>
      </c>
      <c r="C10" s="85">
        <v>0</v>
      </c>
      <c r="D10" s="85">
        <v>4</v>
      </c>
      <c r="E10" s="104">
        <v>26</v>
      </c>
      <c r="F10" s="104">
        <v>15</v>
      </c>
      <c r="G10" s="85">
        <v>45</v>
      </c>
      <c r="H10" s="85"/>
      <c r="I10" s="104"/>
      <c r="J10" s="85"/>
    </row>
    <row r="11" spans="1:10" ht="15" customHeight="1">
      <c r="A11" s="84" t="s">
        <v>112</v>
      </c>
      <c r="B11" s="88" t="s">
        <v>18</v>
      </c>
      <c r="C11" s="85">
        <v>0</v>
      </c>
      <c r="D11" s="85">
        <v>2</v>
      </c>
      <c r="E11" s="104">
        <v>7</v>
      </c>
      <c r="F11" s="104">
        <v>15</v>
      </c>
      <c r="G11" s="85">
        <v>24</v>
      </c>
      <c r="H11" s="85"/>
      <c r="I11" s="104"/>
      <c r="J11" s="85"/>
    </row>
    <row r="12" spans="1:10" ht="15" customHeight="1">
      <c r="A12" s="84"/>
      <c r="B12" s="88" t="s">
        <v>19</v>
      </c>
      <c r="C12" s="85">
        <v>0</v>
      </c>
      <c r="D12" s="85">
        <v>6</v>
      </c>
      <c r="E12" s="104">
        <v>33</v>
      </c>
      <c r="F12" s="104">
        <v>30</v>
      </c>
      <c r="G12" s="85">
        <v>69</v>
      </c>
      <c r="H12" s="85"/>
      <c r="I12" s="104"/>
      <c r="J12" s="85"/>
    </row>
    <row r="13" spans="8:10" ht="10.5" customHeight="1">
      <c r="H13" s="85"/>
      <c r="I13" s="104"/>
      <c r="J13" s="85"/>
    </row>
    <row r="14" spans="2:10" ht="15" customHeight="1">
      <c r="B14" s="88" t="s">
        <v>17</v>
      </c>
      <c r="C14" s="85">
        <v>0</v>
      </c>
      <c r="D14" s="85">
        <v>4</v>
      </c>
      <c r="E14" s="104">
        <v>26</v>
      </c>
      <c r="F14" s="104">
        <v>15</v>
      </c>
      <c r="G14" s="85">
        <v>45</v>
      </c>
      <c r="H14" s="85"/>
      <c r="I14" s="104"/>
      <c r="J14" s="85"/>
    </row>
    <row r="15" spans="1:10" ht="15" customHeight="1">
      <c r="A15" s="84" t="s">
        <v>113</v>
      </c>
      <c r="B15" s="88" t="s">
        <v>18</v>
      </c>
      <c r="C15" s="85">
        <v>0</v>
      </c>
      <c r="D15" s="85">
        <v>2</v>
      </c>
      <c r="E15" s="104">
        <v>7</v>
      </c>
      <c r="F15" s="104">
        <v>15</v>
      </c>
      <c r="G15" s="85">
        <v>24</v>
      </c>
      <c r="H15" s="85"/>
      <c r="I15" s="104"/>
      <c r="J15" s="85"/>
    </row>
    <row r="16" spans="1:10" ht="15" customHeight="1">
      <c r="A16" s="84"/>
      <c r="B16" s="88" t="s">
        <v>19</v>
      </c>
      <c r="C16" s="85">
        <v>0</v>
      </c>
      <c r="D16" s="85">
        <v>6</v>
      </c>
      <c r="E16" s="104">
        <v>33</v>
      </c>
      <c r="F16" s="104">
        <v>30</v>
      </c>
      <c r="G16" s="85">
        <v>69</v>
      </c>
      <c r="H16" s="85"/>
      <c r="I16" s="104"/>
      <c r="J16" s="85"/>
    </row>
    <row r="17" ht="11.25" customHeight="1"/>
    <row r="18" spans="2:10" ht="15" customHeight="1">
      <c r="B18" s="88" t="s">
        <v>17</v>
      </c>
      <c r="C18" s="85">
        <v>0</v>
      </c>
      <c r="D18" s="85">
        <v>5</v>
      </c>
      <c r="E18" s="104">
        <v>23</v>
      </c>
      <c r="F18" s="104">
        <v>20</v>
      </c>
      <c r="G18" s="85">
        <v>48</v>
      </c>
      <c r="H18" s="85"/>
      <c r="I18" s="104"/>
      <c r="J18" s="85"/>
    </row>
    <row r="19" spans="1:10" ht="15" customHeight="1">
      <c r="A19" s="84" t="s">
        <v>114</v>
      </c>
      <c r="B19" s="88" t="s">
        <v>18</v>
      </c>
      <c r="C19" s="85">
        <v>1</v>
      </c>
      <c r="D19" s="85">
        <v>0</v>
      </c>
      <c r="E19" s="104">
        <v>20</v>
      </c>
      <c r="F19" s="104">
        <v>22</v>
      </c>
      <c r="G19" s="85">
        <v>43</v>
      </c>
      <c r="H19" s="85"/>
      <c r="I19" s="104"/>
      <c r="J19" s="85"/>
    </row>
    <row r="20" spans="1:10" ht="15" customHeight="1">
      <c r="A20" s="84"/>
      <c r="B20" s="88" t="s">
        <v>19</v>
      </c>
      <c r="C20" s="85">
        <v>1</v>
      </c>
      <c r="D20" s="85">
        <v>5</v>
      </c>
      <c r="E20" s="104">
        <v>43</v>
      </c>
      <c r="F20" s="104">
        <v>42</v>
      </c>
      <c r="G20" s="85">
        <v>91</v>
      </c>
      <c r="H20" s="85"/>
      <c r="I20" s="104"/>
      <c r="J20" s="85"/>
    </row>
    <row r="21" ht="11.25" customHeight="1"/>
    <row r="22" spans="2:10" ht="15" customHeight="1">
      <c r="B22" s="88" t="s">
        <v>17</v>
      </c>
      <c r="C22" s="85">
        <v>2</v>
      </c>
      <c r="D22" s="85">
        <v>13</v>
      </c>
      <c r="E22" s="104">
        <v>16</v>
      </c>
      <c r="F22" s="104">
        <v>23</v>
      </c>
      <c r="G22" s="85">
        <v>54</v>
      </c>
      <c r="H22" s="85"/>
      <c r="I22" s="104"/>
      <c r="J22" s="85"/>
    </row>
    <row r="23" spans="1:10" ht="15" customHeight="1">
      <c r="A23" s="84" t="s">
        <v>115</v>
      </c>
      <c r="B23" s="88" t="s">
        <v>18</v>
      </c>
      <c r="C23" s="85">
        <v>5</v>
      </c>
      <c r="D23" s="85">
        <v>12</v>
      </c>
      <c r="E23" s="104">
        <v>11</v>
      </c>
      <c r="F23" s="104">
        <v>12</v>
      </c>
      <c r="G23" s="85">
        <v>40</v>
      </c>
      <c r="H23" s="85"/>
      <c r="I23" s="104"/>
      <c r="J23" s="85"/>
    </row>
    <row r="24" spans="1:10" ht="15" customHeight="1">
      <c r="A24" s="84"/>
      <c r="B24" s="88" t="s">
        <v>19</v>
      </c>
      <c r="C24" s="85">
        <v>7</v>
      </c>
      <c r="D24" s="85">
        <v>25</v>
      </c>
      <c r="E24" s="104">
        <v>27</v>
      </c>
      <c r="F24" s="104">
        <v>35</v>
      </c>
      <c r="G24" s="85">
        <v>94</v>
      </c>
      <c r="H24" s="85"/>
      <c r="I24" s="104"/>
      <c r="J24" s="85"/>
    </row>
    <row r="25" ht="11.25" customHeight="1"/>
    <row r="26" spans="2:10" ht="15" customHeight="1">
      <c r="B26" s="88" t="s">
        <v>17</v>
      </c>
      <c r="C26" s="85">
        <v>2</v>
      </c>
      <c r="D26" s="85">
        <v>7</v>
      </c>
      <c r="E26" s="104">
        <v>16</v>
      </c>
      <c r="F26" s="104">
        <v>21</v>
      </c>
      <c r="G26" s="85">
        <v>46</v>
      </c>
      <c r="H26" s="85"/>
      <c r="I26" s="104"/>
      <c r="J26" s="85"/>
    </row>
    <row r="27" spans="1:10" ht="15" customHeight="1">
      <c r="A27" s="84" t="s">
        <v>116</v>
      </c>
      <c r="B27" s="88" t="s">
        <v>18</v>
      </c>
      <c r="C27" s="85">
        <v>1</v>
      </c>
      <c r="D27" s="85">
        <v>3</v>
      </c>
      <c r="E27" s="104">
        <v>13</v>
      </c>
      <c r="F27" s="104">
        <v>16</v>
      </c>
      <c r="G27" s="85">
        <v>33</v>
      </c>
      <c r="H27" s="85"/>
      <c r="I27" s="104"/>
      <c r="J27" s="85"/>
    </row>
    <row r="28" spans="1:10" ht="15" customHeight="1">
      <c r="A28" s="84"/>
      <c r="B28" s="88" t="s">
        <v>19</v>
      </c>
      <c r="C28" s="85">
        <v>3</v>
      </c>
      <c r="D28" s="85">
        <v>10</v>
      </c>
      <c r="E28" s="104">
        <v>29</v>
      </c>
      <c r="F28" s="104">
        <v>37</v>
      </c>
      <c r="G28" s="85">
        <v>79</v>
      </c>
      <c r="H28" s="85"/>
      <c r="I28" s="104"/>
      <c r="J28" s="85"/>
    </row>
    <row r="29" ht="11.25" customHeight="1"/>
    <row r="30" spans="2:10" ht="15" customHeight="1">
      <c r="B30" s="88" t="s">
        <v>17</v>
      </c>
      <c r="C30" s="85">
        <v>1</v>
      </c>
      <c r="D30" s="85">
        <v>3</v>
      </c>
      <c r="E30" s="104">
        <v>25</v>
      </c>
      <c r="F30" s="104">
        <v>16</v>
      </c>
      <c r="G30" s="85">
        <v>45</v>
      </c>
      <c r="H30" s="85"/>
      <c r="I30" s="104"/>
      <c r="J30" s="85"/>
    </row>
    <row r="31" spans="1:10" ht="15" customHeight="1">
      <c r="A31" s="84" t="s">
        <v>117</v>
      </c>
      <c r="B31" s="88" t="s">
        <v>18</v>
      </c>
      <c r="C31" s="85">
        <v>1</v>
      </c>
      <c r="D31" s="85">
        <v>1</v>
      </c>
      <c r="E31" s="104">
        <v>11</v>
      </c>
      <c r="F31" s="104">
        <v>16</v>
      </c>
      <c r="G31" s="85">
        <v>29</v>
      </c>
      <c r="H31" s="85"/>
      <c r="I31" s="104"/>
      <c r="J31" s="85"/>
    </row>
    <row r="32" spans="1:10" ht="15" customHeight="1">
      <c r="A32" s="84"/>
      <c r="B32" s="88" t="s">
        <v>19</v>
      </c>
      <c r="C32" s="85">
        <v>2</v>
      </c>
      <c r="D32" s="85">
        <v>4</v>
      </c>
      <c r="E32" s="104">
        <v>36</v>
      </c>
      <c r="F32" s="104">
        <v>32</v>
      </c>
      <c r="G32" s="85">
        <v>74</v>
      </c>
      <c r="H32" s="85"/>
      <c r="I32" s="104"/>
      <c r="J32" s="85"/>
    </row>
    <row r="33" ht="11.25" customHeight="1"/>
    <row r="34" spans="2:10" ht="15" customHeight="1">
      <c r="B34" s="88" t="s">
        <v>17</v>
      </c>
      <c r="C34" s="154">
        <v>0</v>
      </c>
      <c r="D34" s="154">
        <v>2</v>
      </c>
      <c r="E34" s="266">
        <v>10</v>
      </c>
      <c r="F34" s="266">
        <v>9</v>
      </c>
      <c r="G34" s="85">
        <v>21</v>
      </c>
      <c r="H34" s="85"/>
      <c r="I34" s="104"/>
      <c r="J34" s="85"/>
    </row>
    <row r="35" spans="1:10" ht="15" customHeight="1">
      <c r="A35" s="84" t="s">
        <v>118</v>
      </c>
      <c r="B35" s="88" t="s">
        <v>18</v>
      </c>
      <c r="C35" s="154">
        <v>0</v>
      </c>
      <c r="D35" s="154">
        <v>3</v>
      </c>
      <c r="E35" s="266">
        <v>9</v>
      </c>
      <c r="F35" s="266">
        <v>6</v>
      </c>
      <c r="G35" s="85">
        <v>18</v>
      </c>
      <c r="H35" s="85"/>
      <c r="I35" s="104"/>
      <c r="J35" s="85"/>
    </row>
    <row r="36" spans="1:10" ht="15" customHeight="1">
      <c r="A36" s="84"/>
      <c r="B36" s="88" t="s">
        <v>19</v>
      </c>
      <c r="C36" s="85">
        <v>0</v>
      </c>
      <c r="D36" s="85">
        <v>5</v>
      </c>
      <c r="E36" s="104">
        <v>19</v>
      </c>
      <c r="F36" s="104">
        <v>15</v>
      </c>
      <c r="G36" s="85">
        <v>39</v>
      </c>
      <c r="H36" s="85"/>
      <c r="I36" s="104"/>
      <c r="J36" s="85"/>
    </row>
    <row r="37" ht="11.25" customHeight="1">
      <c r="G37" s="85"/>
    </row>
    <row r="38" spans="2:10" ht="15" customHeight="1">
      <c r="B38" s="88" t="s">
        <v>17</v>
      </c>
      <c r="C38" s="154">
        <v>0</v>
      </c>
      <c r="D38" s="154">
        <v>8</v>
      </c>
      <c r="E38" s="266">
        <v>11</v>
      </c>
      <c r="F38" s="266">
        <v>21</v>
      </c>
      <c r="G38" s="85">
        <v>40</v>
      </c>
      <c r="H38" s="85"/>
      <c r="I38" s="104"/>
      <c r="J38" s="85"/>
    </row>
    <row r="39" spans="1:10" ht="15" customHeight="1">
      <c r="A39" s="84" t="s">
        <v>119</v>
      </c>
      <c r="B39" s="88" t="s">
        <v>18</v>
      </c>
      <c r="C39" s="154">
        <v>0</v>
      </c>
      <c r="D39" s="154">
        <v>5</v>
      </c>
      <c r="E39" s="266">
        <v>8</v>
      </c>
      <c r="F39" s="266">
        <v>8</v>
      </c>
      <c r="G39" s="85">
        <v>21</v>
      </c>
      <c r="H39" s="85"/>
      <c r="I39" s="104"/>
      <c r="J39" s="85"/>
    </row>
    <row r="40" spans="1:10" ht="15" customHeight="1">
      <c r="A40" s="84"/>
      <c r="B40" s="88" t="s">
        <v>19</v>
      </c>
      <c r="C40" s="85">
        <v>0</v>
      </c>
      <c r="D40" s="85">
        <v>13</v>
      </c>
      <c r="E40" s="104">
        <v>19</v>
      </c>
      <c r="F40" s="104">
        <v>29</v>
      </c>
      <c r="G40" s="85">
        <v>61</v>
      </c>
      <c r="H40" s="85"/>
      <c r="I40" s="104"/>
      <c r="J40" s="85"/>
    </row>
    <row r="41" ht="11.25" customHeight="1">
      <c r="G41" s="85"/>
    </row>
    <row r="42" spans="2:10" ht="15" customHeight="1">
      <c r="B42" s="88" t="s">
        <v>17</v>
      </c>
      <c r="C42" s="154">
        <v>4</v>
      </c>
      <c r="D42" s="154">
        <v>9</v>
      </c>
      <c r="E42" s="266">
        <v>16</v>
      </c>
      <c r="F42" s="266">
        <v>21</v>
      </c>
      <c r="G42" s="85">
        <f>SUM(C42:F42)</f>
        <v>50</v>
      </c>
      <c r="H42" s="85"/>
      <c r="I42" s="104"/>
      <c r="J42" s="85"/>
    </row>
    <row r="43" spans="1:10" ht="15" customHeight="1">
      <c r="A43" s="84" t="s">
        <v>126</v>
      </c>
      <c r="B43" s="88" t="s">
        <v>18</v>
      </c>
      <c r="C43" s="154">
        <v>5</v>
      </c>
      <c r="D43" s="154">
        <v>7</v>
      </c>
      <c r="E43" s="266">
        <v>8</v>
      </c>
      <c r="F43" s="266">
        <v>16</v>
      </c>
      <c r="G43" s="85">
        <f>SUM(C43:F43)</f>
        <v>36</v>
      </c>
      <c r="H43" s="85"/>
      <c r="I43" s="104"/>
      <c r="J43" s="85"/>
    </row>
    <row r="44" spans="1:10" ht="15" customHeight="1">
      <c r="A44" s="84"/>
      <c r="B44" s="88" t="s">
        <v>19</v>
      </c>
      <c r="C44" s="85">
        <f>SUM(C42:C43)</f>
        <v>9</v>
      </c>
      <c r="D44" s="85">
        <f>SUM(D42:D43)</f>
        <v>16</v>
      </c>
      <c r="E44" s="85">
        <f>SUM(E42:E43)</f>
        <v>24</v>
      </c>
      <c r="F44" s="85">
        <f>SUM(F42:F43)</f>
        <v>37</v>
      </c>
      <c r="G44" s="85">
        <f>SUM(G42:G43)</f>
        <v>86</v>
      </c>
      <c r="H44" s="85"/>
      <c r="I44" s="104"/>
      <c r="J44" s="85"/>
    </row>
    <row r="45" spans="7:9" ht="11.25" customHeight="1">
      <c r="G45" s="85"/>
      <c r="I45" s="267"/>
    </row>
    <row r="46" spans="2:10" ht="15" customHeight="1">
      <c r="B46" s="88" t="s">
        <v>17</v>
      </c>
      <c r="C46" s="154">
        <v>1</v>
      </c>
      <c r="D46" s="154">
        <v>2</v>
      </c>
      <c r="E46" s="154">
        <v>17</v>
      </c>
      <c r="F46" s="154">
        <v>21</v>
      </c>
      <c r="G46" s="85">
        <f>SUM(C46:F46)</f>
        <v>41</v>
      </c>
      <c r="H46" s="85"/>
      <c r="I46" s="104"/>
      <c r="J46" s="85"/>
    </row>
    <row r="47" spans="1:10" ht="15" customHeight="1">
      <c r="A47" s="84" t="s">
        <v>127</v>
      </c>
      <c r="B47" s="88" t="s">
        <v>18</v>
      </c>
      <c r="C47" s="154">
        <v>0</v>
      </c>
      <c r="D47" s="154">
        <v>1</v>
      </c>
      <c r="E47" s="154">
        <v>4</v>
      </c>
      <c r="F47" s="154">
        <v>9</v>
      </c>
      <c r="G47" s="85">
        <f>SUM(C47:F47)</f>
        <v>14</v>
      </c>
      <c r="H47" s="85"/>
      <c r="I47" s="104"/>
      <c r="J47" s="85"/>
    </row>
    <row r="48" spans="1:10" ht="15" customHeight="1">
      <c r="A48" s="84"/>
      <c r="B48" s="88" t="s">
        <v>19</v>
      </c>
      <c r="C48" s="85">
        <f>SUM(C46:C47)</f>
        <v>1</v>
      </c>
      <c r="D48" s="85">
        <f>SUM(D46:D47)</f>
        <v>3</v>
      </c>
      <c r="E48" s="85">
        <f>SUM(E46:E47)</f>
        <v>21</v>
      </c>
      <c r="F48" s="85">
        <f>SUM(F46:F47)</f>
        <v>30</v>
      </c>
      <c r="G48" s="85">
        <f>SUM(C48:F48)</f>
        <v>55</v>
      </c>
      <c r="H48" s="85"/>
      <c r="I48" s="104"/>
      <c r="J48" s="85"/>
    </row>
    <row r="49" spans="1:7" ht="12.75" customHeight="1">
      <c r="A49" s="152"/>
      <c r="B49" s="152"/>
      <c r="C49" s="83"/>
      <c r="D49" s="83"/>
      <c r="E49" s="83"/>
      <c r="F49" s="83"/>
      <c r="G49" s="83"/>
    </row>
    <row r="52" spans="1:5" ht="12.75">
      <c r="A52" s="92" t="s">
        <v>218</v>
      </c>
      <c r="C52" s="268"/>
      <c r="D52" s="268"/>
      <c r="E52" s="268"/>
    </row>
    <row r="53" spans="3:5" ht="12.75">
      <c r="C53" s="268"/>
      <c r="D53" s="268"/>
      <c r="E53" s="268"/>
    </row>
    <row r="54" spans="3:5" ht="12.75">
      <c r="C54" s="268"/>
      <c r="D54" s="268"/>
      <c r="E54" s="268"/>
    </row>
    <row r="55" spans="3:5" ht="12.75">
      <c r="C55" s="268"/>
      <c r="D55" s="268"/>
      <c r="E55" s="268"/>
    </row>
    <row r="56" spans="3:5" ht="12.75">
      <c r="C56" s="268"/>
      <c r="D56" s="268"/>
      <c r="E56" s="268"/>
    </row>
    <row r="57" spans="3:5" ht="12.75">
      <c r="C57" s="268"/>
      <c r="D57" s="268"/>
      <c r="E57" s="268"/>
    </row>
    <row r="58" spans="3:5" ht="12.75">
      <c r="C58" s="268"/>
      <c r="D58" s="268"/>
      <c r="E58" s="268"/>
    </row>
    <row r="59" spans="3:5" ht="12.75">
      <c r="C59" s="268"/>
      <c r="D59" s="268"/>
      <c r="E59" s="268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66"/>
  <sheetViews>
    <sheetView zoomScalePageLayoutView="0" workbookViewId="0" topLeftCell="A19">
      <selection activeCell="A1" sqref="A1:J1"/>
    </sheetView>
  </sheetViews>
  <sheetFormatPr defaultColWidth="9.140625" defaultRowHeight="15"/>
  <cols>
    <col min="1" max="1" width="10.8515625" style="0" customWidth="1"/>
    <col min="2" max="7" width="8.00390625" style="0" customWidth="1"/>
    <col min="8" max="8" width="6.28125" style="0" customWidth="1"/>
    <col min="9" max="9" width="9.28125" style="0" customWidth="1"/>
    <col min="10" max="10" width="10.28125" style="0" customWidth="1"/>
  </cols>
  <sheetData>
    <row r="1" spans="1:24" ht="15">
      <c r="A1" s="287" t="s">
        <v>101</v>
      </c>
      <c r="B1" s="288"/>
      <c r="C1" s="288"/>
      <c r="D1" s="288"/>
      <c r="E1" s="288"/>
      <c r="F1" s="288"/>
      <c r="G1" s="288"/>
      <c r="H1" s="288"/>
      <c r="I1" s="288"/>
      <c r="J1" s="288"/>
      <c r="O1" s="287" t="s">
        <v>101</v>
      </c>
      <c r="P1" s="288"/>
      <c r="Q1" s="288"/>
      <c r="R1" s="288"/>
      <c r="S1" s="288"/>
      <c r="T1" s="288"/>
      <c r="U1" s="288"/>
      <c r="V1" s="288"/>
      <c r="W1" s="288"/>
      <c r="X1" s="288"/>
    </row>
    <row r="2" spans="1:24" ht="15">
      <c r="A2" s="145" t="s">
        <v>125</v>
      </c>
      <c r="B2" s="94"/>
      <c r="C2" s="146"/>
      <c r="D2" s="94"/>
      <c r="E2" s="94"/>
      <c r="F2" s="94"/>
      <c r="G2" s="94"/>
      <c r="H2" s="94"/>
      <c r="I2" s="94"/>
      <c r="J2" s="94"/>
      <c r="O2" s="145" t="s">
        <v>140</v>
      </c>
      <c r="P2" s="94"/>
      <c r="Q2" s="146"/>
      <c r="R2" s="94"/>
      <c r="S2" s="94"/>
      <c r="T2" s="94"/>
      <c r="U2" s="94"/>
      <c r="V2" s="94"/>
      <c r="W2" s="94"/>
      <c r="X2" s="94"/>
    </row>
    <row r="3" spans="1:24" ht="15">
      <c r="A3" s="79"/>
      <c r="B3" s="95"/>
      <c r="C3" s="95"/>
      <c r="D3" s="95"/>
      <c r="E3" s="95"/>
      <c r="F3" s="95"/>
      <c r="G3" s="95"/>
      <c r="H3" s="95"/>
      <c r="I3" s="95"/>
      <c r="J3" s="95"/>
      <c r="O3" s="79"/>
      <c r="P3" s="95"/>
      <c r="Q3" s="95"/>
      <c r="R3" s="95"/>
      <c r="S3" s="95"/>
      <c r="T3" s="95"/>
      <c r="U3" s="95"/>
      <c r="V3" s="95"/>
      <c r="W3" s="95"/>
      <c r="X3" s="95"/>
    </row>
    <row r="4" spans="1:24" ht="15">
      <c r="A4" s="147"/>
      <c r="B4" s="148"/>
      <c r="C4" s="289" t="s">
        <v>102</v>
      </c>
      <c r="D4" s="289"/>
      <c r="E4" s="289"/>
      <c r="F4" s="289"/>
      <c r="G4" s="289"/>
      <c r="H4" s="289"/>
      <c r="I4" s="148"/>
      <c r="J4" s="148"/>
      <c r="O4" s="147"/>
      <c r="P4" s="148"/>
      <c r="Q4" s="289" t="s">
        <v>102</v>
      </c>
      <c r="R4" s="289"/>
      <c r="S4" s="289"/>
      <c r="T4" s="289"/>
      <c r="U4" s="289"/>
      <c r="V4" s="289"/>
      <c r="W4" s="148"/>
      <c r="X4" s="148"/>
    </row>
    <row r="5" spans="1:24" ht="15">
      <c r="A5" s="149"/>
      <c r="B5" s="150"/>
      <c r="C5" s="150"/>
      <c r="D5" s="150"/>
      <c r="E5" s="150"/>
      <c r="F5" s="150"/>
      <c r="G5" s="150"/>
      <c r="H5" s="150"/>
      <c r="I5" s="150"/>
      <c r="J5" s="150"/>
      <c r="O5" s="149"/>
      <c r="P5" s="150"/>
      <c r="Q5" s="150"/>
      <c r="R5" s="150"/>
      <c r="S5" s="150"/>
      <c r="T5" s="150"/>
      <c r="U5" s="150"/>
      <c r="V5" s="150"/>
      <c r="W5" s="150"/>
      <c r="X5" s="150"/>
    </row>
    <row r="6" spans="1:24" ht="15">
      <c r="A6" s="151" t="s">
        <v>103</v>
      </c>
      <c r="B6" s="98" t="s">
        <v>15</v>
      </c>
      <c r="C6" s="285" t="s">
        <v>104</v>
      </c>
      <c r="D6" s="98">
        <v>16</v>
      </c>
      <c r="E6" s="98">
        <v>17</v>
      </c>
      <c r="F6" s="98">
        <v>18</v>
      </c>
      <c r="G6" s="98">
        <v>19</v>
      </c>
      <c r="H6" s="285" t="s">
        <v>105</v>
      </c>
      <c r="I6" s="285" t="s">
        <v>86</v>
      </c>
      <c r="J6" s="285" t="s">
        <v>106</v>
      </c>
      <c r="O6" s="151" t="s">
        <v>103</v>
      </c>
      <c r="P6" s="98" t="s">
        <v>15</v>
      </c>
      <c r="Q6" s="285" t="s">
        <v>104</v>
      </c>
      <c r="R6" s="98">
        <v>16</v>
      </c>
      <c r="S6" s="98">
        <v>17</v>
      </c>
      <c r="T6" s="98">
        <v>18</v>
      </c>
      <c r="U6" s="98">
        <v>19</v>
      </c>
      <c r="V6" s="285" t="s">
        <v>105</v>
      </c>
      <c r="W6" s="285" t="s">
        <v>86</v>
      </c>
      <c r="X6" s="285" t="s">
        <v>106</v>
      </c>
    </row>
    <row r="7" spans="1:24" ht="15">
      <c r="A7" s="152"/>
      <c r="B7" s="83"/>
      <c r="C7" s="286"/>
      <c r="D7" s="83"/>
      <c r="E7" s="83"/>
      <c r="F7" s="83"/>
      <c r="G7" s="83"/>
      <c r="H7" s="286"/>
      <c r="I7" s="286"/>
      <c r="J7" s="286"/>
      <c r="O7" s="152"/>
      <c r="P7" s="83"/>
      <c r="Q7" s="286"/>
      <c r="R7" s="83"/>
      <c r="S7" s="83"/>
      <c r="T7" s="83"/>
      <c r="U7" s="83"/>
      <c r="V7" s="286"/>
      <c r="W7" s="286"/>
      <c r="X7" s="286"/>
    </row>
    <row r="8" spans="1:24" ht="15">
      <c r="A8" s="92"/>
      <c r="B8" s="94"/>
      <c r="C8" s="94"/>
      <c r="D8" s="94"/>
      <c r="E8" s="94"/>
      <c r="F8" s="94"/>
      <c r="G8" s="94"/>
      <c r="H8" s="94"/>
      <c r="I8" s="94"/>
      <c r="J8" s="94"/>
      <c r="O8" s="92"/>
      <c r="P8" s="94"/>
      <c r="Q8" s="94"/>
      <c r="R8" s="94"/>
      <c r="S8" s="94"/>
      <c r="T8" s="94"/>
      <c r="U8" s="94"/>
      <c r="V8" s="94"/>
      <c r="W8" s="94"/>
      <c r="X8" s="94"/>
    </row>
    <row r="9" spans="1:24" ht="15">
      <c r="A9" s="92"/>
      <c r="B9" s="85" t="s">
        <v>107</v>
      </c>
      <c r="C9" s="85">
        <v>3</v>
      </c>
      <c r="D9" s="85">
        <v>2</v>
      </c>
      <c r="E9" s="104">
        <v>1281</v>
      </c>
      <c r="F9" s="104">
        <v>1150</v>
      </c>
      <c r="G9" s="85">
        <v>182</v>
      </c>
      <c r="H9" s="85">
        <v>37</v>
      </c>
      <c r="I9" s="104">
        <v>2655</v>
      </c>
      <c r="J9" s="85">
        <v>72.7</v>
      </c>
      <c r="O9" s="92"/>
      <c r="P9" s="85" t="s">
        <v>107</v>
      </c>
      <c r="Q9" s="85">
        <v>3</v>
      </c>
      <c r="R9" s="85">
        <v>2</v>
      </c>
      <c r="S9" s="104">
        <v>1281</v>
      </c>
      <c r="T9" s="104">
        <v>1150</v>
      </c>
      <c r="U9" s="85">
        <v>182</v>
      </c>
      <c r="V9" s="85">
        <v>37</v>
      </c>
      <c r="W9" s="104">
        <v>2655</v>
      </c>
      <c r="X9" s="85">
        <v>72.7</v>
      </c>
    </row>
    <row r="10" spans="1:24" ht="15">
      <c r="A10" s="84" t="s">
        <v>110</v>
      </c>
      <c r="B10" s="85" t="s">
        <v>108</v>
      </c>
      <c r="C10" s="85">
        <v>0</v>
      </c>
      <c r="D10" s="85">
        <v>11</v>
      </c>
      <c r="E10" s="104">
        <v>1491</v>
      </c>
      <c r="F10" s="104">
        <v>1260</v>
      </c>
      <c r="G10" s="85">
        <v>112</v>
      </c>
      <c r="H10" s="85">
        <v>31</v>
      </c>
      <c r="I10" s="104">
        <v>2905</v>
      </c>
      <c r="J10" s="85">
        <v>82.7</v>
      </c>
      <c r="O10" s="84" t="s">
        <v>110</v>
      </c>
      <c r="P10" s="85" t="s">
        <v>108</v>
      </c>
      <c r="Q10" s="85">
        <v>0</v>
      </c>
      <c r="R10" s="85">
        <v>11</v>
      </c>
      <c r="S10" s="104">
        <v>1491</v>
      </c>
      <c r="T10" s="104">
        <v>1260</v>
      </c>
      <c r="U10" s="85">
        <v>112</v>
      </c>
      <c r="V10" s="85">
        <v>31</v>
      </c>
      <c r="W10" s="104">
        <v>2905</v>
      </c>
      <c r="X10" s="103">
        <v>82.7</v>
      </c>
    </row>
    <row r="11" spans="1:24" ht="15">
      <c r="A11" s="92"/>
      <c r="B11" s="85" t="s">
        <v>109</v>
      </c>
      <c r="C11" s="85">
        <v>3</v>
      </c>
      <c r="D11" s="85">
        <v>13</v>
      </c>
      <c r="E11" s="104">
        <v>2772</v>
      </c>
      <c r="F11" s="104">
        <v>2410</v>
      </c>
      <c r="G11" s="85">
        <v>294</v>
      </c>
      <c r="H11" s="85">
        <v>68</v>
      </c>
      <c r="I11" s="104">
        <v>5560</v>
      </c>
      <c r="J11" s="85">
        <v>77.6</v>
      </c>
      <c r="O11" s="92"/>
      <c r="P11" s="85" t="s">
        <v>109</v>
      </c>
      <c r="Q11" s="85">
        <v>3</v>
      </c>
      <c r="R11" s="85">
        <v>13</v>
      </c>
      <c r="S11" s="104">
        <v>2772</v>
      </c>
      <c r="T11" s="104">
        <v>2410</v>
      </c>
      <c r="U11" s="85">
        <v>294</v>
      </c>
      <c r="V11" s="85">
        <v>68</v>
      </c>
      <c r="W11" s="104">
        <v>5560</v>
      </c>
      <c r="X11" s="85">
        <v>77.6</v>
      </c>
    </row>
    <row r="12" spans="1:24" ht="15">
      <c r="A12" s="79"/>
      <c r="B12" s="95"/>
      <c r="C12" s="95"/>
      <c r="D12" s="95"/>
      <c r="E12" s="95"/>
      <c r="F12" s="95"/>
      <c r="G12" s="95"/>
      <c r="H12" s="95"/>
      <c r="I12" s="95"/>
      <c r="J12" s="95"/>
      <c r="O12" s="79"/>
      <c r="P12" s="95"/>
      <c r="Q12" s="95"/>
      <c r="R12" s="95"/>
      <c r="S12" s="95"/>
      <c r="T12" s="95"/>
      <c r="U12" s="95"/>
      <c r="V12" s="95"/>
      <c r="W12" s="95"/>
      <c r="X12" s="95"/>
    </row>
    <row r="13" spans="1:24" ht="15">
      <c r="A13" s="92"/>
      <c r="B13" s="85" t="s">
        <v>107</v>
      </c>
      <c r="C13" s="85">
        <v>2</v>
      </c>
      <c r="D13" s="85">
        <v>5</v>
      </c>
      <c r="E13" s="104">
        <v>1259</v>
      </c>
      <c r="F13" s="104">
        <v>1129</v>
      </c>
      <c r="G13" s="85">
        <v>147</v>
      </c>
      <c r="H13" s="85">
        <v>36</v>
      </c>
      <c r="I13" s="104">
        <v>2578</v>
      </c>
      <c r="J13" s="103">
        <v>74</v>
      </c>
      <c r="O13" s="92"/>
      <c r="P13" s="85" t="s">
        <v>107</v>
      </c>
      <c r="Q13" s="85">
        <v>2</v>
      </c>
      <c r="R13" s="85">
        <v>5</v>
      </c>
      <c r="S13" s="104">
        <v>1259</v>
      </c>
      <c r="T13" s="104">
        <v>1129</v>
      </c>
      <c r="U13" s="85">
        <v>147</v>
      </c>
      <c r="V13" s="85">
        <v>36</v>
      </c>
      <c r="W13" s="104">
        <v>2578</v>
      </c>
      <c r="X13" s="85">
        <v>74</v>
      </c>
    </row>
    <row r="14" spans="1:24" ht="15">
      <c r="A14" s="84" t="s">
        <v>111</v>
      </c>
      <c r="B14" s="85" t="s">
        <v>108</v>
      </c>
      <c r="C14" s="85">
        <v>0</v>
      </c>
      <c r="D14" s="85">
        <v>6</v>
      </c>
      <c r="E14" s="104">
        <v>1467</v>
      </c>
      <c r="F14" s="104">
        <v>1226</v>
      </c>
      <c r="G14" s="85">
        <v>115</v>
      </c>
      <c r="H14" s="85">
        <v>31</v>
      </c>
      <c r="I14" s="104">
        <v>2845</v>
      </c>
      <c r="J14" s="85">
        <v>84.6</v>
      </c>
      <c r="O14" s="84" t="s">
        <v>111</v>
      </c>
      <c r="P14" s="85" t="s">
        <v>108</v>
      </c>
      <c r="Q14" s="85">
        <v>0</v>
      </c>
      <c r="R14" s="85">
        <v>6</v>
      </c>
      <c r="S14" s="104">
        <v>1467</v>
      </c>
      <c r="T14" s="104">
        <v>1226</v>
      </c>
      <c r="U14" s="85">
        <v>115</v>
      </c>
      <c r="V14" s="85">
        <v>31</v>
      </c>
      <c r="W14" s="104">
        <v>2845</v>
      </c>
      <c r="X14" s="85">
        <v>84.6</v>
      </c>
    </row>
    <row r="15" spans="1:24" ht="15">
      <c r="A15" s="92"/>
      <c r="B15" s="85" t="s">
        <v>109</v>
      </c>
      <c r="C15" s="85">
        <v>2</v>
      </c>
      <c r="D15" s="85">
        <v>11</v>
      </c>
      <c r="E15" s="104">
        <v>2726</v>
      </c>
      <c r="F15" s="104">
        <v>2355</v>
      </c>
      <c r="G15" s="85">
        <v>262</v>
      </c>
      <c r="H15" s="85">
        <v>67</v>
      </c>
      <c r="I15" s="104">
        <v>5423</v>
      </c>
      <c r="J15" s="85">
        <v>79.2</v>
      </c>
      <c r="O15" s="92"/>
      <c r="P15" s="85" t="s">
        <v>109</v>
      </c>
      <c r="Q15" s="85">
        <v>2</v>
      </c>
      <c r="R15" s="85">
        <v>11</v>
      </c>
      <c r="S15" s="104">
        <v>2726</v>
      </c>
      <c r="T15" s="104">
        <v>2355</v>
      </c>
      <c r="U15" s="85">
        <v>262</v>
      </c>
      <c r="V15" s="85">
        <v>67</v>
      </c>
      <c r="W15" s="104">
        <v>5423</v>
      </c>
      <c r="X15" s="85">
        <v>79.2</v>
      </c>
    </row>
    <row r="16" spans="1:24" ht="15">
      <c r="A16" s="79"/>
      <c r="B16" s="95"/>
      <c r="C16" s="95"/>
      <c r="D16" s="95"/>
      <c r="E16" s="140"/>
      <c r="F16" s="140"/>
      <c r="G16" s="95"/>
      <c r="H16" s="95"/>
      <c r="I16" s="140"/>
      <c r="J16" s="95"/>
      <c r="O16" s="79"/>
      <c r="P16" s="95"/>
      <c r="Q16" s="95"/>
      <c r="R16" s="95"/>
      <c r="S16" s="95"/>
      <c r="T16" s="95"/>
      <c r="U16" s="95"/>
      <c r="V16" s="95"/>
      <c r="W16" s="95"/>
      <c r="X16" s="95"/>
    </row>
    <row r="17" spans="1:24" ht="15">
      <c r="A17" s="92"/>
      <c r="B17" s="85" t="s">
        <v>107</v>
      </c>
      <c r="C17" s="85">
        <v>0</v>
      </c>
      <c r="D17" s="85">
        <v>2</v>
      </c>
      <c r="E17" s="104">
        <v>1261</v>
      </c>
      <c r="F17" s="104">
        <v>1085</v>
      </c>
      <c r="G17" s="85">
        <v>136</v>
      </c>
      <c r="H17" s="85">
        <v>47</v>
      </c>
      <c r="I17" s="104">
        <f>SUM(C17:H17)</f>
        <v>2531</v>
      </c>
      <c r="J17" s="85">
        <v>75.3</v>
      </c>
      <c r="O17" s="92"/>
      <c r="P17" s="85" t="s">
        <v>107</v>
      </c>
      <c r="Q17" s="85">
        <v>0</v>
      </c>
      <c r="R17" s="85">
        <v>2</v>
      </c>
      <c r="S17" s="104">
        <v>1261</v>
      </c>
      <c r="T17" s="104">
        <v>1085</v>
      </c>
      <c r="U17" s="85">
        <v>136</v>
      </c>
      <c r="V17" s="85">
        <v>47</v>
      </c>
      <c r="W17" s="104">
        <v>2531</v>
      </c>
      <c r="X17" s="103">
        <v>75.3</v>
      </c>
    </row>
    <row r="18" spans="1:24" ht="15">
      <c r="A18" s="84" t="s">
        <v>112</v>
      </c>
      <c r="B18" s="85" t="s">
        <v>108</v>
      </c>
      <c r="C18" s="85">
        <v>0</v>
      </c>
      <c r="D18" s="85">
        <v>4</v>
      </c>
      <c r="E18" s="104">
        <v>1372</v>
      </c>
      <c r="F18" s="104">
        <v>1125</v>
      </c>
      <c r="G18" s="85">
        <v>95</v>
      </c>
      <c r="H18" s="85">
        <v>41</v>
      </c>
      <c r="I18" s="104">
        <f>SUM(C18:H18)</f>
        <v>2637</v>
      </c>
      <c r="J18" s="85">
        <v>81.3</v>
      </c>
      <c r="O18" s="84" t="s">
        <v>112</v>
      </c>
      <c r="P18" s="85" t="s">
        <v>108</v>
      </c>
      <c r="Q18" s="85">
        <v>0</v>
      </c>
      <c r="R18" s="85">
        <v>4</v>
      </c>
      <c r="S18" s="104">
        <v>1372</v>
      </c>
      <c r="T18" s="104">
        <v>1125</v>
      </c>
      <c r="U18" s="85">
        <v>95</v>
      </c>
      <c r="V18" s="85">
        <v>41</v>
      </c>
      <c r="W18" s="104">
        <v>2637</v>
      </c>
      <c r="X18" s="85">
        <v>81.3</v>
      </c>
    </row>
    <row r="19" spans="1:24" ht="15">
      <c r="A19" s="92"/>
      <c r="B19" s="85" t="s">
        <v>109</v>
      </c>
      <c r="C19" s="85">
        <v>0</v>
      </c>
      <c r="D19" s="85">
        <v>6</v>
      </c>
      <c r="E19" s="104">
        <v>2633</v>
      </c>
      <c r="F19" s="104">
        <v>2210</v>
      </c>
      <c r="G19" s="85">
        <v>231</v>
      </c>
      <c r="H19" s="85">
        <v>88</v>
      </c>
      <c r="I19" s="104">
        <f>SUM(C19:H19)</f>
        <v>5168</v>
      </c>
      <c r="J19" s="85">
        <v>78.2</v>
      </c>
      <c r="O19" s="92"/>
      <c r="P19" s="85" t="s">
        <v>109</v>
      </c>
      <c r="Q19" s="85">
        <v>0</v>
      </c>
      <c r="R19" s="85">
        <v>6</v>
      </c>
      <c r="S19" s="104">
        <v>2633</v>
      </c>
      <c r="T19" s="104">
        <v>2210</v>
      </c>
      <c r="U19" s="85">
        <v>231</v>
      </c>
      <c r="V19" s="85">
        <v>88</v>
      </c>
      <c r="W19" s="104">
        <v>5168</v>
      </c>
      <c r="X19" s="85">
        <v>78.2</v>
      </c>
    </row>
    <row r="20" spans="1:24" ht="15">
      <c r="A20" s="79"/>
      <c r="B20" s="95"/>
      <c r="C20" s="95"/>
      <c r="D20" s="95"/>
      <c r="E20" s="140"/>
      <c r="F20" s="140"/>
      <c r="G20" s="95"/>
      <c r="H20" s="95"/>
      <c r="I20" s="140"/>
      <c r="J20" s="95"/>
      <c r="O20" s="79"/>
      <c r="P20" s="95"/>
      <c r="Q20" s="95"/>
      <c r="R20" s="95"/>
      <c r="S20" s="140"/>
      <c r="T20" s="140"/>
      <c r="U20" s="95"/>
      <c r="V20" s="95"/>
      <c r="W20" s="140"/>
      <c r="X20" s="95"/>
    </row>
    <row r="21" spans="1:24" ht="15">
      <c r="A21" s="92"/>
      <c r="B21" s="85" t="s">
        <v>107</v>
      </c>
      <c r="C21" s="85">
        <v>0</v>
      </c>
      <c r="D21" s="85">
        <v>4</v>
      </c>
      <c r="E21" s="104">
        <v>1281</v>
      </c>
      <c r="F21" s="104">
        <v>1104</v>
      </c>
      <c r="G21" s="85">
        <v>154</v>
      </c>
      <c r="H21" s="85">
        <v>42</v>
      </c>
      <c r="I21" s="104">
        <f>SUM(C21:H21)</f>
        <v>2585</v>
      </c>
      <c r="J21" s="85">
        <v>76.7</v>
      </c>
      <c r="O21" s="92"/>
      <c r="P21" s="85" t="s">
        <v>107</v>
      </c>
      <c r="Q21" s="85">
        <v>0</v>
      </c>
      <c r="R21" s="85">
        <v>4</v>
      </c>
      <c r="S21" s="104">
        <v>1281</v>
      </c>
      <c r="T21" s="104">
        <v>1104</v>
      </c>
      <c r="U21" s="85">
        <v>154</v>
      </c>
      <c r="V21" s="85">
        <v>42</v>
      </c>
      <c r="W21" s="104">
        <v>2585</v>
      </c>
      <c r="X21" s="85">
        <v>76.7</v>
      </c>
    </row>
    <row r="22" spans="1:24" ht="15">
      <c r="A22" s="84" t="s">
        <v>113</v>
      </c>
      <c r="B22" s="85" t="s">
        <v>108</v>
      </c>
      <c r="C22" s="85">
        <v>2</v>
      </c>
      <c r="D22" s="85">
        <v>7</v>
      </c>
      <c r="E22" s="104">
        <v>1446</v>
      </c>
      <c r="F22" s="104">
        <v>1191</v>
      </c>
      <c r="G22" s="85">
        <v>86</v>
      </c>
      <c r="H22" s="85">
        <v>40</v>
      </c>
      <c r="I22" s="104">
        <f>SUM(C22:H22)</f>
        <v>2772</v>
      </c>
      <c r="J22" s="85">
        <v>84.4</v>
      </c>
      <c r="O22" s="84" t="s">
        <v>113</v>
      </c>
      <c r="P22" s="85" t="s">
        <v>108</v>
      </c>
      <c r="Q22" s="85">
        <v>2</v>
      </c>
      <c r="R22" s="85">
        <v>7</v>
      </c>
      <c r="S22" s="104">
        <v>1446</v>
      </c>
      <c r="T22" s="104">
        <v>1191</v>
      </c>
      <c r="U22" s="85">
        <v>86</v>
      </c>
      <c r="V22" s="85">
        <v>40</v>
      </c>
      <c r="W22" s="104">
        <v>2772</v>
      </c>
      <c r="X22" s="85">
        <v>84.4</v>
      </c>
    </row>
    <row r="23" spans="1:24" ht="15">
      <c r="A23" s="92"/>
      <c r="B23" s="85" t="s">
        <v>109</v>
      </c>
      <c r="C23" s="85">
        <v>2</v>
      </c>
      <c r="D23" s="85">
        <v>11</v>
      </c>
      <c r="E23" s="104">
        <v>2727</v>
      </c>
      <c r="F23" s="104">
        <v>2295</v>
      </c>
      <c r="G23" s="85">
        <v>240</v>
      </c>
      <c r="H23" s="85">
        <v>82</v>
      </c>
      <c r="I23" s="104">
        <f>SUM(C23:H23)</f>
        <v>5357</v>
      </c>
      <c r="J23" s="85">
        <v>80.5</v>
      </c>
      <c r="O23" s="92"/>
      <c r="P23" s="85" t="s">
        <v>109</v>
      </c>
      <c r="Q23" s="85">
        <v>2</v>
      </c>
      <c r="R23" s="85">
        <v>11</v>
      </c>
      <c r="S23" s="104">
        <v>2727</v>
      </c>
      <c r="T23" s="104">
        <v>2295</v>
      </c>
      <c r="U23" s="85">
        <v>240</v>
      </c>
      <c r="V23" s="85">
        <v>82</v>
      </c>
      <c r="W23" s="104">
        <v>5357</v>
      </c>
      <c r="X23" s="85">
        <v>80.5</v>
      </c>
    </row>
    <row r="24" spans="1:24" ht="15">
      <c r="A24" s="79"/>
      <c r="B24" s="95"/>
      <c r="C24" s="95"/>
      <c r="D24" s="95"/>
      <c r="E24" s="140"/>
      <c r="F24" s="140"/>
      <c r="G24" s="95"/>
      <c r="H24" s="95"/>
      <c r="I24" s="140"/>
      <c r="J24" s="153"/>
      <c r="O24" s="79"/>
      <c r="P24" s="95"/>
      <c r="Q24" s="95"/>
      <c r="R24" s="95"/>
      <c r="S24" s="140"/>
      <c r="T24" s="140"/>
      <c r="U24" s="95"/>
      <c r="V24" s="95"/>
      <c r="W24" s="140"/>
      <c r="X24" s="95"/>
    </row>
    <row r="25" spans="1:24" ht="15">
      <c r="A25" s="92"/>
      <c r="B25" s="85" t="s">
        <v>107</v>
      </c>
      <c r="C25" s="85">
        <v>1</v>
      </c>
      <c r="D25" s="85">
        <v>3</v>
      </c>
      <c r="E25" s="104">
        <v>1231</v>
      </c>
      <c r="F25" s="104">
        <v>1167</v>
      </c>
      <c r="G25" s="85">
        <v>187</v>
      </c>
      <c r="H25" s="85">
        <v>3</v>
      </c>
      <c r="I25" s="104">
        <f>SUM(C25:H25)</f>
        <v>2592</v>
      </c>
      <c r="J25" s="85">
        <v>73.1</v>
      </c>
      <c r="O25" s="92"/>
      <c r="P25" s="85" t="s">
        <v>107</v>
      </c>
      <c r="Q25" s="85">
        <v>1</v>
      </c>
      <c r="R25" s="85">
        <v>3</v>
      </c>
      <c r="S25" s="104">
        <v>1231</v>
      </c>
      <c r="T25" s="104">
        <v>1167</v>
      </c>
      <c r="U25" s="85">
        <v>187</v>
      </c>
      <c r="V25" s="85">
        <v>3</v>
      </c>
      <c r="W25" s="104">
        <v>2592</v>
      </c>
      <c r="X25" s="85">
        <v>73.1</v>
      </c>
    </row>
    <row r="26" spans="1:24" ht="15">
      <c r="A26" s="84" t="s">
        <v>114</v>
      </c>
      <c r="B26" s="85" t="s">
        <v>108</v>
      </c>
      <c r="C26" s="85">
        <v>0</v>
      </c>
      <c r="D26" s="85">
        <v>5</v>
      </c>
      <c r="E26" s="104">
        <v>1379</v>
      </c>
      <c r="F26" s="104">
        <v>1225</v>
      </c>
      <c r="G26" s="85">
        <v>83</v>
      </c>
      <c r="H26" s="85">
        <v>3</v>
      </c>
      <c r="I26" s="104">
        <f>SUM(C26:H26)</f>
        <v>2695</v>
      </c>
      <c r="J26" s="85">
        <v>80.7</v>
      </c>
      <c r="O26" s="84" t="s">
        <v>114</v>
      </c>
      <c r="P26" s="85" t="s">
        <v>108</v>
      </c>
      <c r="Q26" s="85">
        <v>0</v>
      </c>
      <c r="R26" s="85">
        <v>5</v>
      </c>
      <c r="S26" s="104">
        <v>1379</v>
      </c>
      <c r="T26" s="104">
        <v>1225</v>
      </c>
      <c r="U26" s="85">
        <v>83</v>
      </c>
      <c r="V26" s="85">
        <v>3</v>
      </c>
      <c r="W26" s="104">
        <v>2695</v>
      </c>
      <c r="X26" s="85">
        <v>80.7</v>
      </c>
    </row>
    <row r="27" spans="1:24" ht="15">
      <c r="A27" s="92"/>
      <c r="B27" s="85" t="s">
        <v>109</v>
      </c>
      <c r="C27" s="85">
        <f>C25+C26</f>
        <v>1</v>
      </c>
      <c r="D27" s="85">
        <f>D25+D26</f>
        <v>8</v>
      </c>
      <c r="E27" s="104">
        <f>E25+E26</f>
        <v>2610</v>
      </c>
      <c r="F27" s="104">
        <f>F25+F26</f>
        <v>2392</v>
      </c>
      <c r="G27" s="85">
        <f>G25+G26</f>
        <v>270</v>
      </c>
      <c r="H27" s="85">
        <v>6</v>
      </c>
      <c r="I27" s="104">
        <f>SUM(C27:H27)</f>
        <v>5287</v>
      </c>
      <c r="J27" s="85">
        <v>76.8</v>
      </c>
      <c r="O27" s="92"/>
      <c r="P27" s="85" t="s">
        <v>109</v>
      </c>
      <c r="Q27" s="85">
        <v>1</v>
      </c>
      <c r="R27" s="85">
        <v>8</v>
      </c>
      <c r="S27" s="104">
        <v>2610</v>
      </c>
      <c r="T27" s="104">
        <v>2392</v>
      </c>
      <c r="U27" s="85">
        <v>270</v>
      </c>
      <c r="V27" s="85">
        <v>6</v>
      </c>
      <c r="W27" s="104">
        <v>5287</v>
      </c>
      <c r="X27" s="85">
        <v>76.8</v>
      </c>
    </row>
    <row r="28" spans="1:24" ht="15">
      <c r="A28" s="79"/>
      <c r="B28" s="95"/>
      <c r="C28" s="95"/>
      <c r="D28" s="95"/>
      <c r="E28" s="140"/>
      <c r="F28" s="140"/>
      <c r="G28" s="95"/>
      <c r="H28" s="95"/>
      <c r="I28" s="140"/>
      <c r="J28" s="153"/>
      <c r="O28" s="79"/>
      <c r="P28" s="95"/>
      <c r="Q28" s="95"/>
      <c r="R28" s="95"/>
      <c r="S28" s="140"/>
      <c r="T28" s="140"/>
      <c r="U28" s="95"/>
      <c r="V28" s="95"/>
      <c r="W28" s="140"/>
      <c r="X28" s="153"/>
    </row>
    <row r="29" spans="1:24" ht="15">
      <c r="A29" s="92"/>
      <c r="B29" s="85" t="s">
        <v>107</v>
      </c>
      <c r="C29" s="85">
        <v>0</v>
      </c>
      <c r="D29" s="85">
        <v>1</v>
      </c>
      <c r="E29" s="104">
        <v>1159</v>
      </c>
      <c r="F29" s="104">
        <v>1098</v>
      </c>
      <c r="G29" s="85">
        <v>127</v>
      </c>
      <c r="H29" s="85">
        <v>26</v>
      </c>
      <c r="I29" s="104">
        <f>SUM(C29:H29)</f>
        <v>2411</v>
      </c>
      <c r="J29" s="85">
        <v>71.2</v>
      </c>
      <c r="O29" s="92"/>
      <c r="P29" s="85" t="s">
        <v>107</v>
      </c>
      <c r="Q29" s="85">
        <v>0</v>
      </c>
      <c r="R29" s="85">
        <v>1</v>
      </c>
      <c r="S29" s="104">
        <v>1159</v>
      </c>
      <c r="T29" s="104">
        <v>1098</v>
      </c>
      <c r="U29" s="85">
        <v>127</v>
      </c>
      <c r="V29" s="85">
        <v>26</v>
      </c>
      <c r="W29" s="104">
        <v>2411</v>
      </c>
      <c r="X29" s="85">
        <v>71.2</v>
      </c>
    </row>
    <row r="30" spans="1:24" ht="15">
      <c r="A30" s="84" t="s">
        <v>115</v>
      </c>
      <c r="B30" s="85" t="s">
        <v>108</v>
      </c>
      <c r="C30" s="85">
        <v>0</v>
      </c>
      <c r="D30" s="85">
        <v>3</v>
      </c>
      <c r="E30" s="104">
        <v>1350</v>
      </c>
      <c r="F30" s="104">
        <v>1102</v>
      </c>
      <c r="G30" s="85">
        <v>85</v>
      </c>
      <c r="H30" s="85">
        <v>31</v>
      </c>
      <c r="I30" s="104">
        <f>SUM(C30:H30)</f>
        <v>2571</v>
      </c>
      <c r="J30" s="85">
        <v>80.6</v>
      </c>
      <c r="O30" s="84" t="s">
        <v>115</v>
      </c>
      <c r="P30" s="85" t="s">
        <v>108</v>
      </c>
      <c r="Q30" s="85">
        <v>0</v>
      </c>
      <c r="R30" s="85">
        <v>3</v>
      </c>
      <c r="S30" s="104">
        <v>1350</v>
      </c>
      <c r="T30" s="104">
        <v>1102</v>
      </c>
      <c r="U30" s="85">
        <v>85</v>
      </c>
      <c r="V30" s="85">
        <v>31</v>
      </c>
      <c r="W30" s="104">
        <v>2571</v>
      </c>
      <c r="X30" s="85">
        <v>80.6</v>
      </c>
    </row>
    <row r="31" spans="1:24" ht="15">
      <c r="A31" s="92"/>
      <c r="B31" s="85" t="s">
        <v>109</v>
      </c>
      <c r="C31" s="85">
        <f>C29+C30</f>
        <v>0</v>
      </c>
      <c r="D31" s="85">
        <f>D29+D30</f>
        <v>4</v>
      </c>
      <c r="E31" s="104">
        <f>E29+E30</f>
        <v>2509</v>
      </c>
      <c r="F31" s="104">
        <f>F29+F30</f>
        <v>2200</v>
      </c>
      <c r="G31" s="85">
        <f>G29+G30</f>
        <v>212</v>
      </c>
      <c r="H31" s="85">
        <v>57</v>
      </c>
      <c r="I31" s="104">
        <f>SUM(C31:H31)</f>
        <v>4982</v>
      </c>
      <c r="J31" s="85">
        <v>75.8</v>
      </c>
      <c r="O31" s="92"/>
      <c r="P31" s="85" t="s">
        <v>109</v>
      </c>
      <c r="Q31" s="85">
        <v>0</v>
      </c>
      <c r="R31" s="85">
        <v>4</v>
      </c>
      <c r="S31" s="104">
        <v>2509</v>
      </c>
      <c r="T31" s="104">
        <v>2200</v>
      </c>
      <c r="U31" s="85">
        <v>212</v>
      </c>
      <c r="V31" s="85">
        <v>57</v>
      </c>
      <c r="W31" s="104">
        <v>4982</v>
      </c>
      <c r="X31" s="85">
        <v>75.8</v>
      </c>
    </row>
    <row r="32" spans="1:24" ht="15">
      <c r="A32" s="79"/>
      <c r="B32" s="95"/>
      <c r="C32" s="95"/>
      <c r="D32" s="95"/>
      <c r="E32" s="140"/>
      <c r="F32" s="140"/>
      <c r="G32" s="95"/>
      <c r="H32" s="95"/>
      <c r="I32" s="140"/>
      <c r="J32" s="153"/>
      <c r="O32" s="79"/>
      <c r="P32" s="95"/>
      <c r="Q32" s="95"/>
      <c r="R32" s="95"/>
      <c r="S32" s="140"/>
      <c r="T32" s="140"/>
      <c r="U32" s="95"/>
      <c r="V32" s="95"/>
      <c r="W32" s="140"/>
      <c r="X32" s="153"/>
    </row>
    <row r="33" spans="1:24" ht="15">
      <c r="A33" s="92"/>
      <c r="B33" s="85" t="s">
        <v>107</v>
      </c>
      <c r="C33" s="85">
        <v>0</v>
      </c>
      <c r="D33" s="85">
        <v>1</v>
      </c>
      <c r="E33" s="104">
        <v>1300</v>
      </c>
      <c r="F33" s="104">
        <v>1088</v>
      </c>
      <c r="G33" s="85">
        <v>123</v>
      </c>
      <c r="H33" s="104">
        <v>46</v>
      </c>
      <c r="I33" s="104">
        <v>2558</v>
      </c>
      <c r="J33" s="154">
        <v>78.6</v>
      </c>
      <c r="O33" s="92"/>
      <c r="P33" s="85" t="s">
        <v>107</v>
      </c>
      <c r="Q33" s="85">
        <v>0</v>
      </c>
      <c r="R33" s="85">
        <v>1</v>
      </c>
      <c r="S33" s="104">
        <v>1300</v>
      </c>
      <c r="T33" s="104">
        <v>1088</v>
      </c>
      <c r="U33" s="85">
        <v>123</v>
      </c>
      <c r="V33" s="85">
        <v>46</v>
      </c>
      <c r="W33" s="104">
        <v>2558</v>
      </c>
      <c r="X33" s="85">
        <v>78.6</v>
      </c>
    </row>
    <row r="34" spans="1:24" ht="15">
      <c r="A34" s="84" t="s">
        <v>116</v>
      </c>
      <c r="B34" s="85" t="s">
        <v>108</v>
      </c>
      <c r="C34" s="85">
        <v>0</v>
      </c>
      <c r="D34" s="154">
        <v>0</v>
      </c>
      <c r="E34" s="104">
        <v>1313</v>
      </c>
      <c r="F34" s="104">
        <v>1098</v>
      </c>
      <c r="G34" s="85">
        <v>77</v>
      </c>
      <c r="H34" s="104">
        <v>26</v>
      </c>
      <c r="I34" s="104">
        <v>2514</v>
      </c>
      <c r="J34" s="154">
        <v>83.9</v>
      </c>
      <c r="O34" s="84" t="s">
        <v>116</v>
      </c>
      <c r="P34" s="85" t="s">
        <v>108</v>
      </c>
      <c r="Q34" s="85">
        <v>0</v>
      </c>
      <c r="R34" s="85">
        <v>0</v>
      </c>
      <c r="S34" s="104">
        <v>1313</v>
      </c>
      <c r="T34" s="104">
        <v>1098</v>
      </c>
      <c r="U34" s="85">
        <v>77</v>
      </c>
      <c r="V34" s="85">
        <v>26</v>
      </c>
      <c r="W34" s="104">
        <v>2514</v>
      </c>
      <c r="X34" s="85">
        <v>83.9</v>
      </c>
    </row>
    <row r="35" spans="1:24" ht="15">
      <c r="A35" s="92"/>
      <c r="B35" s="85" t="s">
        <v>109</v>
      </c>
      <c r="C35" s="85">
        <f>C33+C34</f>
        <v>0</v>
      </c>
      <c r="D35" s="85">
        <f>SUM(D33:D34)</f>
        <v>1</v>
      </c>
      <c r="E35" s="104">
        <f>SUM(E33:E34)</f>
        <v>2613</v>
      </c>
      <c r="F35" s="104">
        <f>SUM(F33:F34)</f>
        <v>2186</v>
      </c>
      <c r="G35" s="85">
        <f>SUM(G33:G34)</f>
        <v>200</v>
      </c>
      <c r="H35" s="104">
        <v>72</v>
      </c>
      <c r="I35" s="104">
        <v>5072</v>
      </c>
      <c r="J35" s="154">
        <v>81.1</v>
      </c>
      <c r="O35" s="92"/>
      <c r="P35" s="85" t="s">
        <v>109</v>
      </c>
      <c r="Q35" s="85">
        <v>0</v>
      </c>
      <c r="R35" s="85">
        <v>1</v>
      </c>
      <c r="S35" s="104">
        <v>2613</v>
      </c>
      <c r="T35" s="104">
        <v>2186</v>
      </c>
      <c r="U35" s="85">
        <v>200</v>
      </c>
      <c r="V35" s="85">
        <v>72</v>
      </c>
      <c r="W35" s="104">
        <v>5072</v>
      </c>
      <c r="X35" s="85">
        <v>81.1</v>
      </c>
    </row>
    <row r="36" spans="1:24" ht="15">
      <c r="A36" s="79"/>
      <c r="B36" s="95"/>
      <c r="C36" s="95"/>
      <c r="D36" s="95"/>
      <c r="E36" s="140"/>
      <c r="F36" s="140"/>
      <c r="G36" s="95"/>
      <c r="H36" s="95"/>
      <c r="I36" s="140"/>
      <c r="J36" s="153"/>
      <c r="O36" s="79"/>
      <c r="P36" s="95"/>
      <c r="Q36" s="95"/>
      <c r="R36" s="95"/>
      <c r="S36" s="140"/>
      <c r="T36" s="140"/>
      <c r="U36" s="95"/>
      <c r="V36" s="95"/>
      <c r="W36" s="140"/>
      <c r="X36" s="153"/>
    </row>
    <row r="37" spans="1:24" ht="15">
      <c r="A37" s="92"/>
      <c r="B37" s="85" t="s">
        <v>107</v>
      </c>
      <c r="C37" s="85">
        <v>0</v>
      </c>
      <c r="D37" s="85">
        <v>1</v>
      </c>
      <c r="E37" s="104">
        <v>1197</v>
      </c>
      <c r="F37" s="104">
        <v>1034</v>
      </c>
      <c r="G37" s="85">
        <v>126</v>
      </c>
      <c r="H37" s="104">
        <v>69</v>
      </c>
      <c r="I37" s="104">
        <f>SUM(C37:H37)</f>
        <v>2427</v>
      </c>
      <c r="J37" s="155">
        <v>78.3</v>
      </c>
      <c r="O37" s="92"/>
      <c r="P37" s="85" t="s">
        <v>107</v>
      </c>
      <c r="Q37" s="85">
        <v>0</v>
      </c>
      <c r="R37" s="85">
        <v>1</v>
      </c>
      <c r="S37" s="104">
        <v>1197</v>
      </c>
      <c r="T37" s="104">
        <v>1034</v>
      </c>
      <c r="U37" s="85">
        <v>126</v>
      </c>
      <c r="V37" s="104">
        <v>69</v>
      </c>
      <c r="W37" s="104">
        <v>2427</v>
      </c>
      <c r="X37" s="154">
        <v>78.3</v>
      </c>
    </row>
    <row r="38" spans="1:24" ht="15">
      <c r="A38" s="84" t="s">
        <v>117</v>
      </c>
      <c r="B38" s="85" t="s">
        <v>108</v>
      </c>
      <c r="C38" s="85">
        <v>1</v>
      </c>
      <c r="D38" s="154">
        <v>0</v>
      </c>
      <c r="E38" s="104">
        <v>1327</v>
      </c>
      <c r="F38" s="104">
        <v>1051</v>
      </c>
      <c r="G38" s="85">
        <v>68</v>
      </c>
      <c r="H38" s="104">
        <v>60</v>
      </c>
      <c r="I38" s="104">
        <f>SUM(C38:H38)</f>
        <v>2507</v>
      </c>
      <c r="J38" s="155">
        <v>88.7</v>
      </c>
      <c r="O38" s="84" t="s">
        <v>117</v>
      </c>
      <c r="P38" s="85" t="s">
        <v>108</v>
      </c>
      <c r="Q38" s="85">
        <v>1</v>
      </c>
      <c r="R38" s="154">
        <v>0</v>
      </c>
      <c r="S38" s="104">
        <v>1327</v>
      </c>
      <c r="T38" s="104">
        <v>1051</v>
      </c>
      <c r="U38" s="85">
        <v>68</v>
      </c>
      <c r="V38" s="104">
        <v>60</v>
      </c>
      <c r="W38" s="104">
        <v>2507</v>
      </c>
      <c r="X38" s="154">
        <v>88.7</v>
      </c>
    </row>
    <row r="39" spans="1:24" ht="15">
      <c r="A39" s="92"/>
      <c r="B39" s="85" t="s">
        <v>109</v>
      </c>
      <c r="C39" s="85">
        <f aca="true" t="shared" si="0" ref="C39:H39">SUM(C37:C38)</f>
        <v>1</v>
      </c>
      <c r="D39" s="85">
        <f t="shared" si="0"/>
        <v>1</v>
      </c>
      <c r="E39" s="104">
        <f t="shared" si="0"/>
        <v>2524</v>
      </c>
      <c r="F39" s="104">
        <f t="shared" si="0"/>
        <v>2085</v>
      </c>
      <c r="G39" s="85">
        <f t="shared" si="0"/>
        <v>194</v>
      </c>
      <c r="H39" s="85">
        <f t="shared" si="0"/>
        <v>129</v>
      </c>
      <c r="I39" s="104">
        <f>SUM(C39:H39)</f>
        <v>4934</v>
      </c>
      <c r="J39" s="155">
        <v>83.2</v>
      </c>
      <c r="O39" s="92"/>
      <c r="P39" s="85" t="s">
        <v>109</v>
      </c>
      <c r="Q39" s="85">
        <v>1</v>
      </c>
      <c r="R39" s="85">
        <v>1</v>
      </c>
      <c r="S39" s="104">
        <v>2524</v>
      </c>
      <c r="T39" s="104">
        <v>2085</v>
      </c>
      <c r="U39" s="85">
        <v>194</v>
      </c>
      <c r="V39" s="104">
        <v>129</v>
      </c>
      <c r="W39" s="104">
        <v>4934</v>
      </c>
      <c r="X39" s="154">
        <v>83.2</v>
      </c>
    </row>
    <row r="40" spans="1:24" ht="15">
      <c r="A40" s="79"/>
      <c r="B40" s="95"/>
      <c r="C40" s="95"/>
      <c r="D40" s="95"/>
      <c r="E40" s="95"/>
      <c r="F40" s="95"/>
      <c r="G40" s="95"/>
      <c r="H40" s="95"/>
      <c r="I40" s="95"/>
      <c r="J40" s="95"/>
      <c r="O40" s="79"/>
      <c r="P40" s="95"/>
      <c r="Q40" s="95"/>
      <c r="R40" s="95"/>
      <c r="S40" s="140"/>
      <c r="T40" s="140"/>
      <c r="U40" s="95"/>
      <c r="V40" s="95"/>
      <c r="W40" s="140"/>
      <c r="X40" s="153"/>
    </row>
    <row r="41" spans="1:24" ht="15">
      <c r="A41" s="92"/>
      <c r="B41" s="85" t="s">
        <v>107</v>
      </c>
      <c r="C41" s="85">
        <v>0</v>
      </c>
      <c r="D41" s="85">
        <v>0</v>
      </c>
      <c r="E41" s="104">
        <v>1221</v>
      </c>
      <c r="F41" s="104">
        <v>1058</v>
      </c>
      <c r="G41" s="85">
        <v>104</v>
      </c>
      <c r="H41" s="104">
        <v>65</v>
      </c>
      <c r="I41" s="104">
        <v>2448</v>
      </c>
      <c r="J41" s="155">
        <v>80.91024419413118</v>
      </c>
      <c r="O41" s="92"/>
      <c r="P41" s="85" t="s">
        <v>107</v>
      </c>
      <c r="Q41" s="85">
        <v>0</v>
      </c>
      <c r="R41" s="85">
        <v>0</v>
      </c>
      <c r="S41" s="104">
        <v>1221</v>
      </c>
      <c r="T41" s="104">
        <v>1058</v>
      </c>
      <c r="U41" s="85">
        <v>104</v>
      </c>
      <c r="V41" s="104">
        <v>65</v>
      </c>
      <c r="W41" s="104">
        <v>2448</v>
      </c>
      <c r="X41" s="155">
        <v>80.91024419413118</v>
      </c>
    </row>
    <row r="42" spans="1:24" ht="15">
      <c r="A42" s="84" t="s">
        <v>118</v>
      </c>
      <c r="B42" s="85" t="s">
        <v>108</v>
      </c>
      <c r="C42" s="85">
        <v>0</v>
      </c>
      <c r="D42" s="154">
        <v>2</v>
      </c>
      <c r="E42" s="104">
        <v>1322</v>
      </c>
      <c r="F42" s="104">
        <v>1017</v>
      </c>
      <c r="G42" s="85">
        <v>64</v>
      </c>
      <c r="H42" s="104">
        <v>51</v>
      </c>
      <c r="I42" s="104">
        <v>2456</v>
      </c>
      <c r="J42" s="155">
        <v>88.39880004998403</v>
      </c>
      <c r="O42" s="84" t="s">
        <v>118</v>
      </c>
      <c r="P42" s="85" t="s">
        <v>108</v>
      </c>
      <c r="Q42" s="85">
        <v>0</v>
      </c>
      <c r="R42" s="154">
        <v>2</v>
      </c>
      <c r="S42" s="104">
        <v>1322</v>
      </c>
      <c r="T42" s="104">
        <v>1017</v>
      </c>
      <c r="U42" s="85">
        <v>64</v>
      </c>
      <c r="V42" s="104">
        <v>51</v>
      </c>
      <c r="W42" s="104">
        <v>2456</v>
      </c>
      <c r="X42" s="155">
        <v>88.39880004998403</v>
      </c>
    </row>
    <row r="43" spans="1:24" ht="15">
      <c r="A43" s="92"/>
      <c r="B43" s="85" t="s">
        <v>109</v>
      </c>
      <c r="C43" s="85">
        <f aca="true" t="shared" si="1" ref="C43:I43">SUM(C41:C42)</f>
        <v>0</v>
      </c>
      <c r="D43" s="85">
        <f t="shared" si="1"/>
        <v>2</v>
      </c>
      <c r="E43" s="104">
        <f t="shared" si="1"/>
        <v>2543</v>
      </c>
      <c r="F43" s="104">
        <f t="shared" si="1"/>
        <v>2075</v>
      </c>
      <c r="G43" s="85">
        <f t="shared" si="1"/>
        <v>168</v>
      </c>
      <c r="H43" s="85">
        <f t="shared" si="1"/>
        <v>116</v>
      </c>
      <c r="I43" s="104">
        <f t="shared" si="1"/>
        <v>4904</v>
      </c>
      <c r="J43" s="155">
        <v>84.51328961557297</v>
      </c>
      <c r="O43" s="92"/>
      <c r="P43" s="85" t="s">
        <v>109</v>
      </c>
      <c r="Q43" s="85">
        <v>0</v>
      </c>
      <c r="R43" s="85">
        <v>2</v>
      </c>
      <c r="S43" s="104">
        <v>2543</v>
      </c>
      <c r="T43" s="104">
        <v>2075</v>
      </c>
      <c r="U43" s="85">
        <v>168</v>
      </c>
      <c r="V43" s="85">
        <v>116</v>
      </c>
      <c r="W43" s="104">
        <v>4904</v>
      </c>
      <c r="X43" s="155">
        <v>84.51328961557297</v>
      </c>
    </row>
    <row r="44" spans="1:24" ht="15">
      <c r="A44" s="79"/>
      <c r="B44" s="95"/>
      <c r="C44" s="95"/>
      <c r="D44" s="95"/>
      <c r="E44" s="95"/>
      <c r="F44" s="95"/>
      <c r="G44" s="95"/>
      <c r="H44" s="95"/>
      <c r="I44" s="95"/>
      <c r="J44" s="95"/>
      <c r="O44" s="79"/>
      <c r="P44" s="95"/>
      <c r="Q44" s="95"/>
      <c r="R44" s="95"/>
      <c r="S44" s="95"/>
      <c r="T44" s="95"/>
      <c r="U44" s="95"/>
      <c r="V44" s="95"/>
      <c r="W44" s="95"/>
      <c r="X44" s="95"/>
    </row>
    <row r="45" spans="1:24" ht="15">
      <c r="A45" s="92"/>
      <c r="B45" s="85" t="s">
        <v>107</v>
      </c>
      <c r="C45" s="85">
        <v>0</v>
      </c>
      <c r="D45" s="85">
        <v>3</v>
      </c>
      <c r="E45" s="104">
        <v>1134</v>
      </c>
      <c r="F45" s="104">
        <v>1086</v>
      </c>
      <c r="G45" s="85">
        <v>93</v>
      </c>
      <c r="H45" s="104">
        <v>45</v>
      </c>
      <c r="I45" s="104">
        <v>2361</v>
      </c>
      <c r="J45" s="155">
        <v>78.2</v>
      </c>
      <c r="O45" s="92"/>
      <c r="P45" s="85" t="s">
        <v>107</v>
      </c>
      <c r="Q45" s="85">
        <v>0</v>
      </c>
      <c r="R45" s="85">
        <v>3</v>
      </c>
      <c r="S45" s="104">
        <v>1134</v>
      </c>
      <c r="T45" s="104">
        <v>1086</v>
      </c>
      <c r="U45" s="85">
        <v>93</v>
      </c>
      <c r="V45" s="104">
        <v>45</v>
      </c>
      <c r="W45" s="104">
        <v>2361</v>
      </c>
      <c r="X45" s="155">
        <v>78.2</v>
      </c>
    </row>
    <row r="46" spans="1:24" ht="15">
      <c r="A46" s="84" t="s">
        <v>119</v>
      </c>
      <c r="B46" s="85" t="s">
        <v>108</v>
      </c>
      <c r="C46" s="85">
        <v>0</v>
      </c>
      <c r="D46" s="154">
        <v>3</v>
      </c>
      <c r="E46" s="104">
        <v>1285</v>
      </c>
      <c r="F46" s="104">
        <v>1007</v>
      </c>
      <c r="G46" s="85">
        <v>61</v>
      </c>
      <c r="H46" s="104">
        <v>41</v>
      </c>
      <c r="I46" s="104">
        <v>2397</v>
      </c>
      <c r="J46" s="155">
        <v>84</v>
      </c>
      <c r="O46" s="84" t="s">
        <v>119</v>
      </c>
      <c r="P46" s="85" t="s">
        <v>108</v>
      </c>
      <c r="Q46" s="85">
        <v>0</v>
      </c>
      <c r="R46" s="154">
        <v>3</v>
      </c>
      <c r="S46" s="104">
        <v>1285</v>
      </c>
      <c r="T46" s="104">
        <v>1007</v>
      </c>
      <c r="U46" s="85">
        <v>61</v>
      </c>
      <c r="V46" s="104">
        <v>41</v>
      </c>
      <c r="W46" s="104">
        <v>2397</v>
      </c>
      <c r="X46" s="155">
        <v>84</v>
      </c>
    </row>
    <row r="47" spans="1:24" ht="15">
      <c r="A47" s="92"/>
      <c r="B47" s="85" t="s">
        <v>109</v>
      </c>
      <c r="C47" s="85">
        <v>0</v>
      </c>
      <c r="D47" s="85">
        <v>6</v>
      </c>
      <c r="E47" s="104">
        <v>2419</v>
      </c>
      <c r="F47" s="104">
        <v>2093</v>
      </c>
      <c r="G47" s="85">
        <v>154</v>
      </c>
      <c r="H47" s="85">
        <v>86</v>
      </c>
      <c r="I47" s="104">
        <v>4758</v>
      </c>
      <c r="J47" s="155">
        <v>81.1</v>
      </c>
      <c r="O47" s="92"/>
      <c r="P47" s="85" t="s">
        <v>109</v>
      </c>
      <c r="Q47" s="85">
        <v>0</v>
      </c>
      <c r="R47" s="85">
        <v>6</v>
      </c>
      <c r="S47" s="104">
        <v>2419</v>
      </c>
      <c r="T47" s="104">
        <v>2093</v>
      </c>
      <c r="U47" s="85">
        <v>154</v>
      </c>
      <c r="V47" s="85">
        <v>86</v>
      </c>
      <c r="W47" s="104">
        <v>4758</v>
      </c>
      <c r="X47" s="155">
        <v>81.1</v>
      </c>
    </row>
    <row r="48" spans="15:24" ht="15">
      <c r="O48" s="79"/>
      <c r="P48" s="95"/>
      <c r="Q48" s="95"/>
      <c r="R48" s="95"/>
      <c r="S48" s="95"/>
      <c r="T48" s="95"/>
      <c r="U48" s="95"/>
      <c r="V48" s="95"/>
      <c r="W48" s="95"/>
      <c r="X48" s="95"/>
    </row>
    <row r="49" spans="1:24" ht="15">
      <c r="A49" s="92"/>
      <c r="B49" s="85" t="s">
        <v>107</v>
      </c>
      <c r="C49" s="85">
        <v>0</v>
      </c>
      <c r="D49" s="85">
        <v>1</v>
      </c>
      <c r="E49" s="104">
        <v>1189</v>
      </c>
      <c r="F49" s="104">
        <v>1088</v>
      </c>
      <c r="G49" s="85">
        <v>77</v>
      </c>
      <c r="H49" s="104">
        <v>32</v>
      </c>
      <c r="I49" s="104">
        <v>2387</v>
      </c>
      <c r="J49" s="155">
        <v>82.3</v>
      </c>
      <c r="O49" s="92"/>
      <c r="P49" s="85" t="s">
        <v>107</v>
      </c>
      <c r="Q49" s="85">
        <v>0</v>
      </c>
      <c r="R49" s="85">
        <v>1</v>
      </c>
      <c r="S49" s="104">
        <v>1189</v>
      </c>
      <c r="T49" s="104">
        <v>1088</v>
      </c>
      <c r="U49" s="85">
        <v>77</v>
      </c>
      <c r="V49" s="104">
        <v>32</v>
      </c>
      <c r="W49" s="104">
        <v>2387</v>
      </c>
      <c r="X49" s="155">
        <v>82.3</v>
      </c>
    </row>
    <row r="50" spans="1:24" ht="15">
      <c r="A50" s="84" t="s">
        <v>126</v>
      </c>
      <c r="B50" s="85" t="s">
        <v>108</v>
      </c>
      <c r="C50" s="85">
        <v>0</v>
      </c>
      <c r="D50" s="154">
        <v>1</v>
      </c>
      <c r="E50" s="104">
        <v>1282</v>
      </c>
      <c r="F50" s="104">
        <v>977</v>
      </c>
      <c r="G50" s="85">
        <v>47</v>
      </c>
      <c r="H50" s="104">
        <v>40</v>
      </c>
      <c r="I50" s="104">
        <v>2347</v>
      </c>
      <c r="J50" s="155">
        <v>84.9</v>
      </c>
      <c r="O50" s="84" t="s">
        <v>126</v>
      </c>
      <c r="P50" s="85" t="s">
        <v>108</v>
      </c>
      <c r="Q50" s="85">
        <v>0</v>
      </c>
      <c r="R50" s="154">
        <v>1</v>
      </c>
      <c r="S50" s="104">
        <v>1282</v>
      </c>
      <c r="T50" s="104">
        <v>977</v>
      </c>
      <c r="U50" s="85">
        <v>47</v>
      </c>
      <c r="V50" s="104">
        <v>40</v>
      </c>
      <c r="W50" s="104">
        <v>2347</v>
      </c>
      <c r="X50" s="155">
        <v>84.9</v>
      </c>
    </row>
    <row r="51" spans="1:24" ht="15">
      <c r="A51" s="92"/>
      <c r="B51" s="85" t="s">
        <v>109</v>
      </c>
      <c r="C51" s="85">
        <v>0</v>
      </c>
      <c r="D51" s="85">
        <v>2</v>
      </c>
      <c r="E51" s="104">
        <v>2471</v>
      </c>
      <c r="F51" s="104">
        <v>2065</v>
      </c>
      <c r="G51" s="85">
        <v>124</v>
      </c>
      <c r="H51" s="85">
        <v>72</v>
      </c>
      <c r="I51" s="104">
        <v>4734</v>
      </c>
      <c r="J51" s="155">
        <v>83.6</v>
      </c>
      <c r="O51" s="92"/>
      <c r="P51" s="85" t="s">
        <v>109</v>
      </c>
      <c r="Q51" s="85">
        <v>0</v>
      </c>
      <c r="R51" s="85">
        <v>2</v>
      </c>
      <c r="S51" s="104">
        <v>2471</v>
      </c>
      <c r="T51" s="104">
        <v>2065</v>
      </c>
      <c r="U51" s="85">
        <v>124</v>
      </c>
      <c r="V51" s="85">
        <v>72</v>
      </c>
      <c r="W51" s="104">
        <v>4734</v>
      </c>
      <c r="X51" s="155">
        <v>83.6</v>
      </c>
    </row>
    <row r="52" spans="15:24" ht="15">
      <c r="O52" s="92"/>
      <c r="P52" s="85"/>
      <c r="Q52" s="85"/>
      <c r="R52" s="85"/>
      <c r="S52" s="104"/>
      <c r="T52" s="104"/>
      <c r="U52" s="85"/>
      <c r="V52" s="85"/>
      <c r="W52" s="104"/>
      <c r="X52" s="155"/>
    </row>
    <row r="53" spans="1:24" ht="15">
      <c r="A53" s="92"/>
      <c r="B53" s="85" t="s">
        <v>107</v>
      </c>
      <c r="C53" s="85"/>
      <c r="D53" s="85"/>
      <c r="E53" s="104"/>
      <c r="F53" s="104"/>
      <c r="G53" s="85"/>
      <c r="H53" s="104"/>
      <c r="I53" s="104"/>
      <c r="J53" s="155"/>
      <c r="O53" s="92"/>
      <c r="P53" s="85" t="s">
        <v>107</v>
      </c>
      <c r="Q53" s="85">
        <v>0</v>
      </c>
      <c r="R53" s="85">
        <v>3</v>
      </c>
      <c r="S53" s="104">
        <v>1203</v>
      </c>
      <c r="T53" s="104">
        <v>1042</v>
      </c>
      <c r="U53" s="85">
        <v>65</v>
      </c>
      <c r="V53" s="104">
        <v>24</v>
      </c>
      <c r="W53" s="104">
        <f>SUM(R53:V53)</f>
        <v>2337</v>
      </c>
      <c r="X53" s="155">
        <v>81.9</v>
      </c>
    </row>
    <row r="54" spans="1:24" ht="15">
      <c r="A54" s="84" t="s">
        <v>127</v>
      </c>
      <c r="B54" s="85" t="s">
        <v>108</v>
      </c>
      <c r="C54" s="85"/>
      <c r="D54" s="154"/>
      <c r="E54" s="104"/>
      <c r="F54" s="104"/>
      <c r="G54" s="85"/>
      <c r="H54" s="104"/>
      <c r="I54" s="104"/>
      <c r="J54" s="155"/>
      <c r="O54" s="84" t="s">
        <v>127</v>
      </c>
      <c r="P54" s="85" t="s">
        <v>108</v>
      </c>
      <c r="Q54" s="85">
        <v>0</v>
      </c>
      <c r="R54" s="154">
        <v>1</v>
      </c>
      <c r="S54" s="104">
        <v>1289</v>
      </c>
      <c r="T54" s="104">
        <v>988</v>
      </c>
      <c r="U54" s="85">
        <v>48</v>
      </c>
      <c r="V54" s="104">
        <v>30</v>
      </c>
      <c r="W54" s="104">
        <f>SUM(R54:V54)</f>
        <v>2356</v>
      </c>
      <c r="X54" s="155">
        <v>87.4</v>
      </c>
    </row>
    <row r="55" spans="1:24" ht="15">
      <c r="A55" s="92"/>
      <c r="B55" s="85" t="s">
        <v>109</v>
      </c>
      <c r="C55" s="85"/>
      <c r="D55" s="85"/>
      <c r="E55" s="104"/>
      <c r="F55" s="104"/>
      <c r="G55" s="85"/>
      <c r="H55" s="85"/>
      <c r="I55" s="104"/>
      <c r="J55" s="155"/>
      <c r="O55" s="92"/>
      <c r="P55" s="85" t="s">
        <v>109</v>
      </c>
      <c r="Q55" s="85">
        <v>0</v>
      </c>
      <c r="R55" s="85">
        <f aca="true" t="shared" si="2" ref="R55:W55">SUM(R53:R54)</f>
        <v>4</v>
      </c>
      <c r="S55" s="104">
        <f t="shared" si="2"/>
        <v>2492</v>
      </c>
      <c r="T55" s="104">
        <f t="shared" si="2"/>
        <v>2030</v>
      </c>
      <c r="U55" s="85">
        <f t="shared" si="2"/>
        <v>113</v>
      </c>
      <c r="V55" s="85">
        <f t="shared" si="2"/>
        <v>54</v>
      </c>
      <c r="W55" s="104">
        <f t="shared" si="2"/>
        <v>4693</v>
      </c>
      <c r="X55" s="155">
        <v>84.6</v>
      </c>
    </row>
    <row r="56" spans="1:24" ht="15">
      <c r="A56" s="79"/>
      <c r="B56" s="95"/>
      <c r="C56" s="95"/>
      <c r="D56" s="95"/>
      <c r="E56" s="95"/>
      <c r="F56" s="95"/>
      <c r="G56" s="95"/>
      <c r="H56" s="95"/>
      <c r="I56" s="95"/>
      <c r="J56" s="95"/>
      <c r="O56" s="92"/>
      <c r="P56" s="85"/>
      <c r="Q56" s="85"/>
      <c r="R56" s="85"/>
      <c r="S56" s="104"/>
      <c r="T56" s="104"/>
      <c r="U56" s="85"/>
      <c r="V56" s="85"/>
      <c r="W56" s="104"/>
      <c r="X56" s="155"/>
    </row>
    <row r="57" spans="1:24" ht="15">
      <c r="A57" s="152"/>
      <c r="B57" s="83"/>
      <c r="C57" s="83"/>
      <c r="D57" s="83"/>
      <c r="E57" s="83"/>
      <c r="F57" s="83"/>
      <c r="G57" s="83"/>
      <c r="H57" s="83"/>
      <c r="I57" s="83"/>
      <c r="J57" s="83"/>
      <c r="O57" s="152"/>
      <c r="P57" s="83"/>
      <c r="Q57" s="83"/>
      <c r="R57" s="83"/>
      <c r="S57" s="83"/>
      <c r="T57" s="83"/>
      <c r="U57" s="83"/>
      <c r="V57" s="83"/>
      <c r="W57" s="83"/>
      <c r="X57" s="83"/>
    </row>
    <row r="58" spans="1:24" ht="15">
      <c r="A58" s="79"/>
      <c r="B58" s="95"/>
      <c r="C58" s="95"/>
      <c r="D58" s="95"/>
      <c r="E58" s="95"/>
      <c r="F58" s="95"/>
      <c r="G58" s="95"/>
      <c r="H58" s="95"/>
      <c r="I58" s="95"/>
      <c r="J58" s="95"/>
      <c r="O58" s="79"/>
      <c r="P58" s="95"/>
      <c r="Q58" s="95"/>
      <c r="R58" s="95"/>
      <c r="S58" s="95"/>
      <c r="T58" s="95"/>
      <c r="U58" s="95"/>
      <c r="V58" s="95"/>
      <c r="W58" s="95"/>
      <c r="X58" s="95"/>
    </row>
    <row r="59" spans="1:24" ht="15">
      <c r="A59" s="79"/>
      <c r="B59" s="95"/>
      <c r="C59" s="95"/>
      <c r="D59" s="95"/>
      <c r="E59" s="95"/>
      <c r="F59" s="95"/>
      <c r="G59" s="95"/>
      <c r="H59" s="95"/>
      <c r="I59" s="95"/>
      <c r="J59" s="95"/>
      <c r="O59" s="79"/>
      <c r="P59" s="95"/>
      <c r="Q59" s="95"/>
      <c r="R59" s="95"/>
      <c r="S59" s="95"/>
      <c r="T59" s="95"/>
      <c r="U59" s="95"/>
      <c r="V59" s="95"/>
      <c r="W59" s="95"/>
      <c r="X59" s="95"/>
    </row>
    <row r="60" spans="1:24" ht="15">
      <c r="A60" s="86" t="s">
        <v>120</v>
      </c>
      <c r="B60" s="95"/>
      <c r="C60" s="95"/>
      <c r="D60" s="95"/>
      <c r="E60" s="95"/>
      <c r="F60" s="95"/>
      <c r="G60" s="95"/>
      <c r="H60" s="95"/>
      <c r="I60" s="95"/>
      <c r="J60" s="95"/>
      <c r="O60" s="79" t="s">
        <v>120</v>
      </c>
      <c r="P60" s="95"/>
      <c r="Q60" s="95"/>
      <c r="R60" s="95"/>
      <c r="S60" s="95"/>
      <c r="T60" s="95"/>
      <c r="U60" s="95"/>
      <c r="V60" s="95"/>
      <c r="W60" s="95"/>
      <c r="X60" s="95"/>
    </row>
    <row r="61" spans="1:24" ht="15">
      <c r="A61" s="86" t="s">
        <v>121</v>
      </c>
      <c r="B61" s="95"/>
      <c r="C61" s="95"/>
      <c r="D61" s="95"/>
      <c r="E61" s="95"/>
      <c r="F61" s="95"/>
      <c r="G61" s="95"/>
      <c r="H61" s="95"/>
      <c r="I61" s="95"/>
      <c r="J61" s="95"/>
      <c r="O61" s="79" t="s">
        <v>121</v>
      </c>
      <c r="P61" s="95"/>
      <c r="Q61" s="95"/>
      <c r="R61" s="95"/>
      <c r="S61" s="95"/>
      <c r="T61" s="95"/>
      <c r="U61" s="95"/>
      <c r="V61" s="95"/>
      <c r="W61" s="95"/>
      <c r="X61" s="95"/>
    </row>
    <row r="62" spans="1:24" ht="15">
      <c r="A62" s="86" t="s">
        <v>122</v>
      </c>
      <c r="B62" s="95"/>
      <c r="C62" s="95"/>
      <c r="D62" s="95"/>
      <c r="E62" s="95"/>
      <c r="F62" s="95"/>
      <c r="G62" s="95"/>
      <c r="H62" s="95"/>
      <c r="I62" s="95"/>
      <c r="J62" s="95"/>
      <c r="O62" s="79" t="s">
        <v>122</v>
      </c>
      <c r="P62" s="95"/>
      <c r="Q62" s="95"/>
      <c r="R62" s="95"/>
      <c r="S62" s="95"/>
      <c r="T62" s="95"/>
      <c r="U62" s="95"/>
      <c r="V62" s="95"/>
      <c r="W62" s="95"/>
      <c r="X62" s="95"/>
    </row>
    <row r="63" spans="1:24" ht="15">
      <c r="A63" s="86" t="s">
        <v>123</v>
      </c>
      <c r="B63" s="95"/>
      <c r="C63" s="95"/>
      <c r="D63" s="95"/>
      <c r="E63" s="95"/>
      <c r="F63" s="95"/>
      <c r="G63" s="95"/>
      <c r="H63" s="95"/>
      <c r="I63" s="95"/>
      <c r="J63" s="95"/>
      <c r="O63" s="79" t="s">
        <v>123</v>
      </c>
      <c r="P63" s="95"/>
      <c r="Q63" s="95"/>
      <c r="R63" s="95"/>
      <c r="S63" s="95"/>
      <c r="T63" s="95"/>
      <c r="U63" s="95"/>
      <c r="V63" s="95"/>
      <c r="W63" s="95"/>
      <c r="X63" s="95"/>
    </row>
    <row r="64" spans="1:24" ht="15">
      <c r="A64" s="86" t="s">
        <v>124</v>
      </c>
      <c r="B64" s="95"/>
      <c r="C64" s="95"/>
      <c r="D64" s="95"/>
      <c r="E64" s="95"/>
      <c r="F64" s="95"/>
      <c r="G64" s="95"/>
      <c r="H64" s="95"/>
      <c r="I64" s="95"/>
      <c r="J64" s="95"/>
      <c r="O64" s="79" t="s">
        <v>124</v>
      </c>
      <c r="P64" s="95"/>
      <c r="Q64" s="95"/>
      <c r="R64" s="95"/>
      <c r="S64" s="95"/>
      <c r="T64" s="95"/>
      <c r="U64" s="95"/>
      <c r="V64" s="95"/>
      <c r="W64" s="95"/>
      <c r="X64" s="95"/>
    </row>
    <row r="65" spans="1:10" ht="15">
      <c r="A65" s="79"/>
      <c r="B65" s="95"/>
      <c r="C65" s="95"/>
      <c r="D65" s="95"/>
      <c r="E65" s="95"/>
      <c r="F65" s="95"/>
      <c r="G65" s="95"/>
      <c r="H65" s="95"/>
      <c r="I65" s="95"/>
      <c r="J65" s="95"/>
    </row>
    <row r="66" spans="1:10" ht="15">
      <c r="A66" s="79"/>
      <c r="B66" s="95"/>
      <c r="C66" s="95"/>
      <c r="D66" s="95"/>
      <c r="E66" s="95"/>
      <c r="F66" s="95"/>
      <c r="G66" s="95"/>
      <c r="H66" s="95"/>
      <c r="I66" s="95"/>
      <c r="J66" s="95"/>
    </row>
  </sheetData>
  <sheetProtection/>
  <mergeCells count="12">
    <mergeCell ref="Q6:Q7"/>
    <mergeCell ref="V6:V7"/>
    <mergeCell ref="W6:W7"/>
    <mergeCell ref="X6:X7"/>
    <mergeCell ref="A1:J1"/>
    <mergeCell ref="O1:X1"/>
    <mergeCell ref="C4:H4"/>
    <mergeCell ref="Q4:V4"/>
    <mergeCell ref="C6:C7"/>
    <mergeCell ref="H6:H7"/>
    <mergeCell ref="I6:I7"/>
    <mergeCell ref="J6:J7"/>
  </mergeCells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9">
      <selection activeCell="A1" sqref="A1:J1"/>
    </sheetView>
  </sheetViews>
  <sheetFormatPr defaultColWidth="9.140625" defaultRowHeight="15"/>
  <cols>
    <col min="1" max="1" width="10.8515625" style="0" customWidth="1"/>
    <col min="2" max="7" width="8.00390625" style="0" customWidth="1"/>
    <col min="8" max="8" width="6.28125" style="0" customWidth="1"/>
    <col min="9" max="9" width="9.28125" style="0" customWidth="1"/>
    <col min="10" max="10" width="10.28125" style="0" customWidth="1"/>
  </cols>
  <sheetData>
    <row r="1" spans="1:10" ht="15">
      <c r="A1" s="287" t="s">
        <v>101</v>
      </c>
      <c r="B1" s="288"/>
      <c r="C1" s="288"/>
      <c r="D1" s="288"/>
      <c r="E1" s="288"/>
      <c r="F1" s="288"/>
      <c r="G1" s="288"/>
      <c r="H1" s="288"/>
      <c r="I1" s="288"/>
      <c r="J1" s="288"/>
    </row>
    <row r="2" spans="1:10" ht="15">
      <c r="A2" s="145" t="s">
        <v>125</v>
      </c>
      <c r="B2" s="94"/>
      <c r="C2" s="146"/>
      <c r="D2" s="94"/>
      <c r="E2" s="94"/>
      <c r="F2" s="94"/>
      <c r="G2" s="94"/>
      <c r="H2" s="94"/>
      <c r="I2" s="94"/>
      <c r="J2" s="94"/>
    </row>
    <row r="3" spans="1:10" ht="15">
      <c r="A3" s="79"/>
      <c r="B3" s="95"/>
      <c r="C3" s="95"/>
      <c r="D3" s="95"/>
      <c r="E3" s="95"/>
      <c r="F3" s="95"/>
      <c r="G3" s="95"/>
      <c r="H3" s="95"/>
      <c r="I3" s="95"/>
      <c r="J3" s="95"/>
    </row>
    <row r="4" spans="1:10" ht="15">
      <c r="A4" s="147"/>
      <c r="B4" s="148"/>
      <c r="C4" s="289" t="s">
        <v>102</v>
      </c>
      <c r="D4" s="289"/>
      <c r="E4" s="289"/>
      <c r="F4" s="289"/>
      <c r="G4" s="289"/>
      <c r="H4" s="289"/>
      <c r="I4" s="148"/>
      <c r="J4" s="148"/>
    </row>
    <row r="5" spans="1:10" ht="15">
      <c r="A5" s="149"/>
      <c r="B5" s="150"/>
      <c r="C5" s="150"/>
      <c r="D5" s="150"/>
      <c r="E5" s="150"/>
      <c r="F5" s="150"/>
      <c r="G5" s="150"/>
      <c r="H5" s="150"/>
      <c r="I5" s="150"/>
      <c r="J5" s="150"/>
    </row>
    <row r="6" spans="1:10" ht="15" customHeight="1">
      <c r="A6" s="151" t="s">
        <v>103</v>
      </c>
      <c r="B6" s="98" t="s">
        <v>15</v>
      </c>
      <c r="C6" s="285" t="s">
        <v>104</v>
      </c>
      <c r="D6" s="98">
        <v>16</v>
      </c>
      <c r="E6" s="98">
        <v>17</v>
      </c>
      <c r="F6" s="98">
        <v>18</v>
      </c>
      <c r="G6" s="98">
        <v>19</v>
      </c>
      <c r="H6" s="285" t="s">
        <v>105</v>
      </c>
      <c r="I6" s="285" t="s">
        <v>86</v>
      </c>
      <c r="J6" s="285" t="s">
        <v>106</v>
      </c>
    </row>
    <row r="7" spans="1:10" ht="15">
      <c r="A7" s="152"/>
      <c r="B7" s="83"/>
      <c r="C7" s="286"/>
      <c r="D7" s="83"/>
      <c r="E7" s="83"/>
      <c r="F7" s="83"/>
      <c r="G7" s="83"/>
      <c r="H7" s="286"/>
      <c r="I7" s="286"/>
      <c r="J7" s="286"/>
    </row>
    <row r="8" spans="1:10" ht="15">
      <c r="A8" s="92"/>
      <c r="B8" s="94"/>
      <c r="C8" s="94"/>
      <c r="D8" s="94"/>
      <c r="E8" s="94"/>
      <c r="F8" s="94"/>
      <c r="G8" s="94"/>
      <c r="H8" s="94"/>
      <c r="I8" s="94"/>
      <c r="J8" s="94"/>
    </row>
    <row r="9" spans="1:10" ht="15">
      <c r="A9" s="92"/>
      <c r="B9" s="85" t="s">
        <v>107</v>
      </c>
      <c r="C9" s="85">
        <v>3</v>
      </c>
      <c r="D9" s="85">
        <v>2</v>
      </c>
      <c r="E9" s="104">
        <v>1281</v>
      </c>
      <c r="F9" s="104">
        <v>1150</v>
      </c>
      <c r="G9" s="85">
        <v>182</v>
      </c>
      <c r="H9" s="85">
        <v>37</v>
      </c>
      <c r="I9" s="104">
        <v>2655</v>
      </c>
      <c r="J9" s="85">
        <v>72.7</v>
      </c>
    </row>
    <row r="10" spans="1:10" ht="15">
      <c r="A10" s="84" t="s">
        <v>110</v>
      </c>
      <c r="B10" s="85" t="s">
        <v>108</v>
      </c>
      <c r="C10" s="85">
        <v>0</v>
      </c>
      <c r="D10" s="85">
        <v>11</v>
      </c>
      <c r="E10" s="104">
        <v>1491</v>
      </c>
      <c r="F10" s="104">
        <v>1260</v>
      </c>
      <c r="G10" s="85">
        <v>112</v>
      </c>
      <c r="H10" s="85">
        <v>31</v>
      </c>
      <c r="I10" s="104">
        <v>2905</v>
      </c>
      <c r="J10" s="85">
        <v>82.7</v>
      </c>
    </row>
    <row r="11" spans="1:10" ht="15">
      <c r="A11" s="92"/>
      <c r="B11" s="85" t="s">
        <v>109</v>
      </c>
      <c r="C11" s="85">
        <v>3</v>
      </c>
      <c r="D11" s="85">
        <v>13</v>
      </c>
      <c r="E11" s="104">
        <v>2772</v>
      </c>
      <c r="F11" s="104">
        <v>2410</v>
      </c>
      <c r="G11" s="85">
        <v>294</v>
      </c>
      <c r="H11" s="85">
        <v>68</v>
      </c>
      <c r="I11" s="104">
        <v>5560</v>
      </c>
      <c r="J11" s="85">
        <v>77.6</v>
      </c>
    </row>
    <row r="12" spans="1:10" ht="15">
      <c r="A12" s="79"/>
      <c r="B12" s="95"/>
      <c r="C12" s="95"/>
      <c r="D12" s="95"/>
      <c r="E12" s="95"/>
      <c r="F12" s="95"/>
      <c r="G12" s="95"/>
      <c r="H12" s="95"/>
      <c r="I12" s="95"/>
      <c r="J12" s="95"/>
    </row>
    <row r="13" spans="1:10" ht="15">
      <c r="A13" s="92"/>
      <c r="B13" s="85" t="s">
        <v>107</v>
      </c>
      <c r="C13" s="85">
        <v>2</v>
      </c>
      <c r="D13" s="85">
        <v>5</v>
      </c>
      <c r="E13" s="104">
        <v>1259</v>
      </c>
      <c r="F13" s="104">
        <v>1129</v>
      </c>
      <c r="G13" s="85">
        <v>147</v>
      </c>
      <c r="H13" s="85">
        <v>36</v>
      </c>
      <c r="I13" s="104">
        <v>2578</v>
      </c>
      <c r="J13" s="103">
        <v>74</v>
      </c>
    </row>
    <row r="14" spans="1:10" ht="15">
      <c r="A14" s="84" t="s">
        <v>111</v>
      </c>
      <c r="B14" s="85" t="s">
        <v>108</v>
      </c>
      <c r="C14" s="85">
        <v>0</v>
      </c>
      <c r="D14" s="85">
        <v>6</v>
      </c>
      <c r="E14" s="104">
        <v>1467</v>
      </c>
      <c r="F14" s="104">
        <v>1226</v>
      </c>
      <c r="G14" s="85">
        <v>115</v>
      </c>
      <c r="H14" s="85">
        <v>31</v>
      </c>
      <c r="I14" s="104">
        <v>2845</v>
      </c>
      <c r="J14" s="85">
        <v>84.6</v>
      </c>
    </row>
    <row r="15" spans="1:10" ht="15">
      <c r="A15" s="92"/>
      <c r="B15" s="85" t="s">
        <v>109</v>
      </c>
      <c r="C15" s="85">
        <v>2</v>
      </c>
      <c r="D15" s="85">
        <v>11</v>
      </c>
      <c r="E15" s="104">
        <v>2726</v>
      </c>
      <c r="F15" s="104">
        <v>2355</v>
      </c>
      <c r="G15" s="85">
        <v>262</v>
      </c>
      <c r="H15" s="85">
        <v>67</v>
      </c>
      <c r="I15" s="104">
        <v>5423</v>
      </c>
      <c r="J15" s="85">
        <v>79.2</v>
      </c>
    </row>
    <row r="16" spans="1:10" ht="15">
      <c r="A16" s="79"/>
      <c r="B16" s="95"/>
      <c r="C16" s="95"/>
      <c r="D16" s="95"/>
      <c r="E16" s="140"/>
      <c r="F16" s="140"/>
      <c r="G16" s="95"/>
      <c r="H16" s="95"/>
      <c r="I16" s="140"/>
      <c r="J16" s="95"/>
    </row>
    <row r="17" spans="1:10" ht="15">
      <c r="A17" s="92"/>
      <c r="B17" s="85" t="s">
        <v>107</v>
      </c>
      <c r="C17" s="85">
        <v>0</v>
      </c>
      <c r="D17" s="85">
        <v>2</v>
      </c>
      <c r="E17" s="104">
        <v>1261</v>
      </c>
      <c r="F17" s="104">
        <v>1085</v>
      </c>
      <c r="G17" s="85">
        <v>136</v>
      </c>
      <c r="H17" s="85">
        <v>47</v>
      </c>
      <c r="I17" s="104">
        <f>SUM(C17:H17)</f>
        <v>2531</v>
      </c>
      <c r="J17" s="85">
        <v>75.3</v>
      </c>
    </row>
    <row r="18" spans="1:10" ht="15">
      <c r="A18" s="84" t="s">
        <v>112</v>
      </c>
      <c r="B18" s="85" t="s">
        <v>108</v>
      </c>
      <c r="C18" s="85">
        <v>0</v>
      </c>
      <c r="D18" s="85">
        <v>4</v>
      </c>
      <c r="E18" s="104">
        <v>1372</v>
      </c>
      <c r="F18" s="104">
        <v>1125</v>
      </c>
      <c r="G18" s="85">
        <v>95</v>
      </c>
      <c r="H18" s="85">
        <v>41</v>
      </c>
      <c r="I18" s="104">
        <f>SUM(C18:H18)</f>
        <v>2637</v>
      </c>
      <c r="J18" s="85">
        <v>81.3</v>
      </c>
    </row>
    <row r="19" spans="1:10" ht="15">
      <c r="A19" s="92"/>
      <c r="B19" s="85" t="s">
        <v>109</v>
      </c>
      <c r="C19" s="85">
        <v>0</v>
      </c>
      <c r="D19" s="85">
        <v>6</v>
      </c>
      <c r="E19" s="104">
        <v>2633</v>
      </c>
      <c r="F19" s="104">
        <v>2210</v>
      </c>
      <c r="G19" s="85">
        <v>231</v>
      </c>
      <c r="H19" s="85">
        <v>88</v>
      </c>
      <c r="I19" s="104">
        <f>SUM(C19:H19)</f>
        <v>5168</v>
      </c>
      <c r="J19" s="85">
        <v>78.2</v>
      </c>
    </row>
    <row r="20" spans="1:10" ht="15">
      <c r="A20" s="79"/>
      <c r="B20" s="95"/>
      <c r="C20" s="95"/>
      <c r="D20" s="95"/>
      <c r="E20" s="140"/>
      <c r="F20" s="140"/>
      <c r="G20" s="95"/>
      <c r="H20" s="95"/>
      <c r="I20" s="140"/>
      <c r="J20" s="95"/>
    </row>
    <row r="21" spans="1:10" ht="15">
      <c r="A21" s="92"/>
      <c r="B21" s="85" t="s">
        <v>107</v>
      </c>
      <c r="C21" s="85">
        <v>0</v>
      </c>
      <c r="D21" s="85">
        <v>4</v>
      </c>
      <c r="E21" s="104">
        <v>1281</v>
      </c>
      <c r="F21" s="104">
        <v>1104</v>
      </c>
      <c r="G21" s="85">
        <v>154</v>
      </c>
      <c r="H21" s="85">
        <v>42</v>
      </c>
      <c r="I21" s="104">
        <f>SUM(C21:H21)</f>
        <v>2585</v>
      </c>
      <c r="J21" s="85">
        <v>76.7</v>
      </c>
    </row>
    <row r="22" spans="1:10" ht="15">
      <c r="A22" s="84" t="s">
        <v>113</v>
      </c>
      <c r="B22" s="85" t="s">
        <v>108</v>
      </c>
      <c r="C22" s="85">
        <v>2</v>
      </c>
      <c r="D22" s="85">
        <v>7</v>
      </c>
      <c r="E22" s="104">
        <v>1446</v>
      </c>
      <c r="F22" s="104">
        <v>1191</v>
      </c>
      <c r="G22" s="85">
        <v>86</v>
      </c>
      <c r="H22" s="85">
        <v>40</v>
      </c>
      <c r="I22" s="104">
        <f>SUM(C22:H22)</f>
        <v>2772</v>
      </c>
      <c r="J22" s="85">
        <v>84.4</v>
      </c>
    </row>
    <row r="23" spans="1:10" ht="15">
      <c r="A23" s="92"/>
      <c r="B23" s="85" t="s">
        <v>109</v>
      </c>
      <c r="C23" s="85">
        <v>2</v>
      </c>
      <c r="D23" s="85">
        <v>11</v>
      </c>
      <c r="E23" s="104">
        <v>2727</v>
      </c>
      <c r="F23" s="104">
        <v>2295</v>
      </c>
      <c r="G23" s="85">
        <v>240</v>
      </c>
      <c r="H23" s="85">
        <v>82</v>
      </c>
      <c r="I23" s="104">
        <f>SUM(C23:H23)</f>
        <v>5357</v>
      </c>
      <c r="J23" s="85">
        <v>80.5</v>
      </c>
    </row>
    <row r="24" spans="1:10" ht="15">
      <c r="A24" s="79"/>
      <c r="B24" s="95"/>
      <c r="C24" s="95"/>
      <c r="D24" s="95"/>
      <c r="E24" s="140"/>
      <c r="F24" s="140"/>
      <c r="G24" s="95"/>
      <c r="H24" s="95"/>
      <c r="I24" s="140"/>
      <c r="J24" s="153"/>
    </row>
    <row r="25" spans="1:10" ht="15">
      <c r="A25" s="92"/>
      <c r="B25" s="85" t="s">
        <v>107</v>
      </c>
      <c r="C25" s="85">
        <v>1</v>
      </c>
      <c r="D25" s="85">
        <v>3</v>
      </c>
      <c r="E25" s="104">
        <v>1231</v>
      </c>
      <c r="F25" s="104">
        <v>1167</v>
      </c>
      <c r="G25" s="85">
        <v>187</v>
      </c>
      <c r="H25" s="85">
        <v>3</v>
      </c>
      <c r="I25" s="104">
        <f>SUM(C25:H25)</f>
        <v>2592</v>
      </c>
      <c r="J25" s="85">
        <v>73.1</v>
      </c>
    </row>
    <row r="26" spans="1:10" ht="15">
      <c r="A26" s="84" t="s">
        <v>114</v>
      </c>
      <c r="B26" s="85" t="s">
        <v>108</v>
      </c>
      <c r="C26" s="85">
        <v>0</v>
      </c>
      <c r="D26" s="85">
        <v>5</v>
      </c>
      <c r="E26" s="104">
        <v>1379</v>
      </c>
      <c r="F26" s="104">
        <v>1225</v>
      </c>
      <c r="G26" s="85">
        <v>83</v>
      </c>
      <c r="H26" s="85">
        <v>3</v>
      </c>
      <c r="I26" s="104">
        <f>SUM(C26:H26)</f>
        <v>2695</v>
      </c>
      <c r="J26" s="85">
        <v>80.7</v>
      </c>
    </row>
    <row r="27" spans="1:10" ht="15">
      <c r="A27" s="92"/>
      <c r="B27" s="85" t="s">
        <v>109</v>
      </c>
      <c r="C27" s="85">
        <f>C25+C26</f>
        <v>1</v>
      </c>
      <c r="D27" s="85">
        <f>D25+D26</f>
        <v>8</v>
      </c>
      <c r="E27" s="104">
        <f>E25+E26</f>
        <v>2610</v>
      </c>
      <c r="F27" s="104">
        <f>F25+F26</f>
        <v>2392</v>
      </c>
      <c r="G27" s="85">
        <f>G25+G26</f>
        <v>270</v>
      </c>
      <c r="H27" s="85">
        <v>6</v>
      </c>
      <c r="I27" s="104">
        <f>SUM(C27:H27)</f>
        <v>5287</v>
      </c>
      <c r="J27" s="85">
        <v>76.8</v>
      </c>
    </row>
    <row r="28" spans="1:10" ht="15">
      <c r="A28" s="79"/>
      <c r="B28" s="95"/>
      <c r="C28" s="95"/>
      <c r="D28" s="95"/>
      <c r="E28" s="140"/>
      <c r="F28" s="140"/>
      <c r="G28" s="95"/>
      <c r="H28" s="95"/>
      <c r="I28" s="140"/>
      <c r="J28" s="153"/>
    </row>
    <row r="29" spans="1:10" ht="15">
      <c r="A29" s="92"/>
      <c r="B29" s="85" t="s">
        <v>107</v>
      </c>
      <c r="C29" s="85">
        <v>0</v>
      </c>
      <c r="D29" s="85">
        <v>1</v>
      </c>
      <c r="E29" s="104">
        <v>1159</v>
      </c>
      <c r="F29" s="104">
        <v>1098</v>
      </c>
      <c r="G29" s="85">
        <v>127</v>
      </c>
      <c r="H29" s="85">
        <v>26</v>
      </c>
      <c r="I29" s="104">
        <f>SUM(C29:H29)</f>
        <v>2411</v>
      </c>
      <c r="J29" s="85">
        <v>71.2</v>
      </c>
    </row>
    <row r="30" spans="1:10" ht="15">
      <c r="A30" s="84" t="s">
        <v>115</v>
      </c>
      <c r="B30" s="85" t="s">
        <v>108</v>
      </c>
      <c r="C30" s="85">
        <v>0</v>
      </c>
      <c r="D30" s="85">
        <v>3</v>
      </c>
      <c r="E30" s="104">
        <v>1350</v>
      </c>
      <c r="F30" s="104">
        <v>1102</v>
      </c>
      <c r="G30" s="85">
        <v>85</v>
      </c>
      <c r="H30" s="85">
        <v>31</v>
      </c>
      <c r="I30" s="104">
        <f>SUM(C30:H30)</f>
        <v>2571</v>
      </c>
      <c r="J30" s="85">
        <v>80.6</v>
      </c>
    </row>
    <row r="31" spans="1:10" ht="15">
      <c r="A31" s="92"/>
      <c r="B31" s="85" t="s">
        <v>109</v>
      </c>
      <c r="C31" s="85">
        <f>C29+C30</f>
        <v>0</v>
      </c>
      <c r="D31" s="85">
        <f>D29+D30</f>
        <v>4</v>
      </c>
      <c r="E31" s="104">
        <f>E29+E30</f>
        <v>2509</v>
      </c>
      <c r="F31" s="104">
        <f>F29+F30</f>
        <v>2200</v>
      </c>
      <c r="G31" s="85">
        <f>G29+G30</f>
        <v>212</v>
      </c>
      <c r="H31" s="85">
        <v>57</v>
      </c>
      <c r="I31" s="104">
        <f>SUM(C31:H31)</f>
        <v>4982</v>
      </c>
      <c r="J31" s="85">
        <v>75.8</v>
      </c>
    </row>
    <row r="32" spans="1:10" ht="15">
      <c r="A32" s="79"/>
      <c r="B32" s="95"/>
      <c r="C32" s="95"/>
      <c r="D32" s="95"/>
      <c r="E32" s="140"/>
      <c r="F32" s="140"/>
      <c r="G32" s="95"/>
      <c r="H32" s="95"/>
      <c r="I32" s="140"/>
      <c r="J32" s="153"/>
    </row>
    <row r="33" spans="1:10" ht="15">
      <c r="A33" s="92"/>
      <c r="B33" s="85" t="s">
        <v>107</v>
      </c>
      <c r="C33" s="85">
        <v>0</v>
      </c>
      <c r="D33" s="85">
        <v>1</v>
      </c>
      <c r="E33" s="104">
        <v>1300</v>
      </c>
      <c r="F33" s="104">
        <v>1088</v>
      </c>
      <c r="G33" s="85">
        <v>123</v>
      </c>
      <c r="H33" s="104">
        <v>46</v>
      </c>
      <c r="I33" s="104">
        <v>2558</v>
      </c>
      <c r="J33" s="154">
        <v>78.6</v>
      </c>
    </row>
    <row r="34" spans="1:10" ht="15">
      <c r="A34" s="84" t="s">
        <v>116</v>
      </c>
      <c r="B34" s="85" t="s">
        <v>108</v>
      </c>
      <c r="C34" s="85">
        <v>0</v>
      </c>
      <c r="D34" s="154">
        <v>0</v>
      </c>
      <c r="E34" s="104">
        <v>1313</v>
      </c>
      <c r="F34" s="104">
        <v>1098</v>
      </c>
      <c r="G34" s="85">
        <v>77</v>
      </c>
      <c r="H34" s="104">
        <v>26</v>
      </c>
      <c r="I34" s="104">
        <v>2514</v>
      </c>
      <c r="J34" s="154">
        <v>83.9</v>
      </c>
    </row>
    <row r="35" spans="1:10" ht="15">
      <c r="A35" s="92"/>
      <c r="B35" s="85" t="s">
        <v>109</v>
      </c>
      <c r="C35" s="85">
        <f>C33+C34</f>
        <v>0</v>
      </c>
      <c r="D35" s="85">
        <f>SUM(D33:D34)</f>
        <v>1</v>
      </c>
      <c r="E35" s="104">
        <f>SUM(E33:E34)</f>
        <v>2613</v>
      </c>
      <c r="F35" s="104">
        <f>SUM(F33:F34)</f>
        <v>2186</v>
      </c>
      <c r="G35" s="85">
        <f>SUM(G33:G34)</f>
        <v>200</v>
      </c>
      <c r="H35" s="104">
        <v>72</v>
      </c>
      <c r="I35" s="104">
        <v>5072</v>
      </c>
      <c r="J35" s="154">
        <v>81.1</v>
      </c>
    </row>
    <row r="36" spans="1:10" ht="15">
      <c r="A36" s="79"/>
      <c r="B36" s="95"/>
      <c r="C36" s="95"/>
      <c r="D36" s="95"/>
      <c r="E36" s="140"/>
      <c r="F36" s="140"/>
      <c r="G36" s="95"/>
      <c r="H36" s="95"/>
      <c r="I36" s="140"/>
      <c r="J36" s="153"/>
    </row>
    <row r="37" spans="1:10" ht="15">
      <c r="A37" s="92"/>
      <c r="B37" s="85" t="s">
        <v>107</v>
      </c>
      <c r="C37" s="85">
        <v>0</v>
      </c>
      <c r="D37" s="85">
        <v>1</v>
      </c>
      <c r="E37" s="104">
        <v>1197</v>
      </c>
      <c r="F37" s="104">
        <v>1034</v>
      </c>
      <c r="G37" s="85">
        <v>126</v>
      </c>
      <c r="H37" s="104">
        <v>69</v>
      </c>
      <c r="I37" s="104">
        <f>SUM(C37:H37)</f>
        <v>2427</v>
      </c>
      <c r="J37" s="155">
        <v>78.3</v>
      </c>
    </row>
    <row r="38" spans="1:10" ht="15">
      <c r="A38" s="84" t="s">
        <v>117</v>
      </c>
      <c r="B38" s="85" t="s">
        <v>108</v>
      </c>
      <c r="C38" s="85">
        <v>1</v>
      </c>
      <c r="D38" s="154">
        <v>0</v>
      </c>
      <c r="E38" s="104">
        <v>1327</v>
      </c>
      <c r="F38" s="104">
        <v>1051</v>
      </c>
      <c r="G38" s="85">
        <v>68</v>
      </c>
      <c r="H38" s="104">
        <v>60</v>
      </c>
      <c r="I38" s="104">
        <f>SUM(C38:H38)</f>
        <v>2507</v>
      </c>
      <c r="J38" s="155">
        <v>88.7</v>
      </c>
    </row>
    <row r="39" spans="1:10" ht="15">
      <c r="A39" s="92"/>
      <c r="B39" s="85" t="s">
        <v>109</v>
      </c>
      <c r="C39" s="85">
        <f aca="true" t="shared" si="0" ref="C39:H39">SUM(C37:C38)</f>
        <v>1</v>
      </c>
      <c r="D39" s="85">
        <f t="shared" si="0"/>
        <v>1</v>
      </c>
      <c r="E39" s="104">
        <f t="shared" si="0"/>
        <v>2524</v>
      </c>
      <c r="F39" s="104">
        <f t="shared" si="0"/>
        <v>2085</v>
      </c>
      <c r="G39" s="85">
        <f t="shared" si="0"/>
        <v>194</v>
      </c>
      <c r="H39" s="85">
        <f t="shared" si="0"/>
        <v>129</v>
      </c>
      <c r="I39" s="104">
        <f>SUM(C39:H39)</f>
        <v>4934</v>
      </c>
      <c r="J39" s="155">
        <v>83.2</v>
      </c>
    </row>
    <row r="40" spans="1:10" ht="15">
      <c r="A40" s="79"/>
      <c r="B40" s="95"/>
      <c r="C40" s="95"/>
      <c r="D40" s="95"/>
      <c r="E40" s="95"/>
      <c r="F40" s="95"/>
      <c r="G40" s="95"/>
      <c r="H40" s="95"/>
      <c r="I40" s="95"/>
      <c r="J40" s="95"/>
    </row>
    <row r="41" spans="1:10" ht="15">
      <c r="A41" s="92"/>
      <c r="B41" s="85" t="s">
        <v>107</v>
      </c>
      <c r="C41" s="85">
        <v>0</v>
      </c>
      <c r="D41" s="85">
        <v>0</v>
      </c>
      <c r="E41" s="104">
        <v>1221</v>
      </c>
      <c r="F41" s="104">
        <v>1058</v>
      </c>
      <c r="G41" s="85">
        <v>104</v>
      </c>
      <c r="H41" s="104">
        <v>65</v>
      </c>
      <c r="I41" s="104">
        <v>2448</v>
      </c>
      <c r="J41" s="155">
        <v>80.91024419413118</v>
      </c>
    </row>
    <row r="42" spans="1:10" ht="15">
      <c r="A42" s="84" t="s">
        <v>118</v>
      </c>
      <c r="B42" s="85" t="s">
        <v>108</v>
      </c>
      <c r="C42" s="85">
        <v>0</v>
      </c>
      <c r="D42" s="154">
        <v>2</v>
      </c>
      <c r="E42" s="104">
        <v>1322</v>
      </c>
      <c r="F42" s="104">
        <v>1017</v>
      </c>
      <c r="G42" s="85">
        <v>64</v>
      </c>
      <c r="H42" s="104">
        <v>51</v>
      </c>
      <c r="I42" s="104">
        <v>2456</v>
      </c>
      <c r="J42" s="155">
        <v>88.39880004998403</v>
      </c>
    </row>
    <row r="43" spans="1:10" ht="15">
      <c r="A43" s="92"/>
      <c r="B43" s="85" t="s">
        <v>109</v>
      </c>
      <c r="C43" s="85">
        <f aca="true" t="shared" si="1" ref="C43:I43">SUM(C41:C42)</f>
        <v>0</v>
      </c>
      <c r="D43" s="85">
        <f t="shared" si="1"/>
        <v>2</v>
      </c>
      <c r="E43" s="104">
        <f t="shared" si="1"/>
        <v>2543</v>
      </c>
      <c r="F43" s="104">
        <f t="shared" si="1"/>
        <v>2075</v>
      </c>
      <c r="G43" s="85">
        <f t="shared" si="1"/>
        <v>168</v>
      </c>
      <c r="H43" s="85">
        <f t="shared" si="1"/>
        <v>116</v>
      </c>
      <c r="I43" s="104">
        <f t="shared" si="1"/>
        <v>4904</v>
      </c>
      <c r="J43" s="155">
        <v>84.51328961557297</v>
      </c>
    </row>
    <row r="44" spans="1:10" ht="15">
      <c r="A44" s="79"/>
      <c r="B44" s="95"/>
      <c r="C44" s="95"/>
      <c r="D44" s="95"/>
      <c r="E44" s="95"/>
      <c r="F44" s="95"/>
      <c r="G44" s="95"/>
      <c r="H44" s="95"/>
      <c r="I44" s="95"/>
      <c r="J44" s="95"/>
    </row>
    <row r="45" spans="1:10" ht="15">
      <c r="A45" s="92"/>
      <c r="B45" s="85" t="s">
        <v>107</v>
      </c>
      <c r="C45" s="85">
        <v>0</v>
      </c>
      <c r="D45" s="85">
        <v>3</v>
      </c>
      <c r="E45" s="104">
        <v>1134</v>
      </c>
      <c r="F45" s="104">
        <v>1086</v>
      </c>
      <c r="G45" s="85">
        <v>93</v>
      </c>
      <c r="H45" s="104">
        <v>45</v>
      </c>
      <c r="I45" s="104">
        <v>2361</v>
      </c>
      <c r="J45" s="155">
        <v>78.2</v>
      </c>
    </row>
    <row r="46" spans="1:10" ht="15">
      <c r="A46" s="84" t="s">
        <v>119</v>
      </c>
      <c r="B46" s="85" t="s">
        <v>108</v>
      </c>
      <c r="C46" s="85">
        <v>0</v>
      </c>
      <c r="D46" s="154">
        <v>3</v>
      </c>
      <c r="E46" s="104">
        <v>1285</v>
      </c>
      <c r="F46" s="104">
        <v>1007</v>
      </c>
      <c r="G46" s="85">
        <v>61</v>
      </c>
      <c r="H46" s="104">
        <v>41</v>
      </c>
      <c r="I46" s="104">
        <v>2397</v>
      </c>
      <c r="J46" s="155">
        <v>84</v>
      </c>
    </row>
    <row r="47" spans="1:10" ht="15">
      <c r="A47" s="92"/>
      <c r="B47" s="85" t="s">
        <v>109</v>
      </c>
      <c r="C47" s="85">
        <v>0</v>
      </c>
      <c r="D47" s="85">
        <v>6</v>
      </c>
      <c r="E47" s="104">
        <v>2419</v>
      </c>
      <c r="F47" s="104">
        <v>2093</v>
      </c>
      <c r="G47" s="85">
        <v>154</v>
      </c>
      <c r="H47" s="85">
        <v>86</v>
      </c>
      <c r="I47" s="104">
        <v>4758</v>
      </c>
      <c r="J47" s="155">
        <v>81.1</v>
      </c>
    </row>
    <row r="49" spans="1:10" ht="15">
      <c r="A49" s="92"/>
      <c r="B49" s="85" t="s">
        <v>107</v>
      </c>
      <c r="C49" s="85">
        <v>0</v>
      </c>
      <c r="D49" s="85">
        <v>1</v>
      </c>
      <c r="E49" s="104">
        <v>1189</v>
      </c>
      <c r="F49" s="104">
        <v>1088</v>
      </c>
      <c r="G49" s="85">
        <v>77</v>
      </c>
      <c r="H49" s="104">
        <v>32</v>
      </c>
      <c r="I49" s="104">
        <v>2387</v>
      </c>
      <c r="J49" s="155">
        <v>82.3</v>
      </c>
    </row>
    <row r="50" spans="1:10" ht="15">
      <c r="A50" s="84" t="s">
        <v>126</v>
      </c>
      <c r="B50" s="85" t="s">
        <v>108</v>
      </c>
      <c r="C50" s="85">
        <v>0</v>
      </c>
      <c r="D50" s="154">
        <v>1</v>
      </c>
      <c r="E50" s="104">
        <v>1282</v>
      </c>
      <c r="F50" s="104">
        <v>977</v>
      </c>
      <c r="G50" s="85">
        <v>47</v>
      </c>
      <c r="H50" s="104">
        <v>40</v>
      </c>
      <c r="I50" s="104">
        <v>2347</v>
      </c>
      <c r="J50" s="155">
        <v>84.9</v>
      </c>
    </row>
    <row r="51" spans="1:10" ht="15">
      <c r="A51" s="92"/>
      <c r="B51" s="85" t="s">
        <v>109</v>
      </c>
      <c r="C51" s="85">
        <v>0</v>
      </c>
      <c r="D51" s="85">
        <v>2</v>
      </c>
      <c r="E51" s="104">
        <v>2471</v>
      </c>
      <c r="F51" s="104">
        <v>2065</v>
      </c>
      <c r="G51" s="85">
        <v>124</v>
      </c>
      <c r="H51" s="85">
        <v>72</v>
      </c>
      <c r="I51" s="104">
        <v>4734</v>
      </c>
      <c r="J51" s="155">
        <v>83.6</v>
      </c>
    </row>
    <row r="53" spans="1:10" ht="15">
      <c r="A53" s="92"/>
      <c r="B53" s="85" t="s">
        <v>107</v>
      </c>
      <c r="C53" s="85"/>
      <c r="D53" s="85"/>
      <c r="E53" s="104"/>
      <c r="F53" s="104"/>
      <c r="G53" s="85"/>
      <c r="H53" s="104"/>
      <c r="I53" s="104"/>
      <c r="J53" s="155"/>
    </row>
    <row r="54" spans="1:10" ht="15">
      <c r="A54" s="84" t="s">
        <v>127</v>
      </c>
      <c r="B54" s="85" t="s">
        <v>108</v>
      </c>
      <c r="C54" s="85"/>
      <c r="D54" s="154"/>
      <c r="E54" s="104"/>
      <c r="F54" s="104"/>
      <c r="G54" s="85"/>
      <c r="H54" s="104"/>
      <c r="I54" s="104"/>
      <c r="J54" s="155"/>
    </row>
    <row r="55" spans="1:10" ht="15">
      <c r="A55" s="92"/>
      <c r="B55" s="85" t="s">
        <v>109</v>
      </c>
      <c r="C55" s="85"/>
      <c r="D55" s="85"/>
      <c r="E55" s="104"/>
      <c r="F55" s="104"/>
      <c r="G55" s="85"/>
      <c r="H55" s="85"/>
      <c r="I55" s="104"/>
      <c r="J55" s="155"/>
    </row>
    <row r="56" spans="1:10" ht="15">
      <c r="A56" s="79"/>
      <c r="B56" s="95"/>
      <c r="C56" s="95"/>
      <c r="D56" s="95"/>
      <c r="E56" s="95"/>
      <c r="F56" s="95"/>
      <c r="G56" s="95"/>
      <c r="H56" s="95"/>
      <c r="I56" s="95"/>
      <c r="J56" s="95"/>
    </row>
    <row r="57" spans="1:10" ht="15">
      <c r="A57" s="152"/>
      <c r="B57" s="83"/>
      <c r="C57" s="83"/>
      <c r="D57" s="83"/>
      <c r="E57" s="83"/>
      <c r="F57" s="83"/>
      <c r="G57" s="83"/>
      <c r="H57" s="83"/>
      <c r="I57" s="83"/>
      <c r="J57" s="83"/>
    </row>
    <row r="58" spans="1:10" ht="15">
      <c r="A58" s="79"/>
      <c r="B58" s="95"/>
      <c r="C58" s="95"/>
      <c r="D58" s="95"/>
      <c r="E58" s="95"/>
      <c r="F58" s="95"/>
      <c r="G58" s="95"/>
      <c r="H58" s="95"/>
      <c r="I58" s="95"/>
      <c r="J58" s="95"/>
    </row>
    <row r="59" spans="1:10" ht="15">
      <c r="A59" s="79"/>
      <c r="B59" s="95"/>
      <c r="C59" s="95"/>
      <c r="D59" s="95"/>
      <c r="E59" s="95"/>
      <c r="F59" s="95"/>
      <c r="G59" s="95"/>
      <c r="H59" s="95"/>
      <c r="I59" s="95"/>
      <c r="J59" s="95"/>
    </row>
    <row r="60" spans="1:10" ht="15">
      <c r="A60" s="86" t="s">
        <v>120</v>
      </c>
      <c r="B60" s="95"/>
      <c r="C60" s="95"/>
      <c r="D60" s="95"/>
      <c r="E60" s="95"/>
      <c r="F60" s="95"/>
      <c r="G60" s="95"/>
      <c r="H60" s="95"/>
      <c r="I60" s="95"/>
      <c r="J60" s="95"/>
    </row>
    <row r="61" spans="1:10" ht="15">
      <c r="A61" s="86" t="s">
        <v>121</v>
      </c>
      <c r="B61" s="95"/>
      <c r="C61" s="95"/>
      <c r="D61" s="95"/>
      <c r="E61" s="95"/>
      <c r="F61" s="95"/>
      <c r="G61" s="95"/>
      <c r="H61" s="95"/>
      <c r="I61" s="95"/>
      <c r="J61" s="95"/>
    </row>
    <row r="62" spans="1:10" ht="15">
      <c r="A62" s="86" t="s">
        <v>122</v>
      </c>
      <c r="B62" s="95"/>
      <c r="C62" s="95"/>
      <c r="D62" s="95"/>
      <c r="E62" s="95"/>
      <c r="F62" s="95"/>
      <c r="G62" s="95"/>
      <c r="H62" s="95"/>
      <c r="I62" s="95"/>
      <c r="J62" s="95"/>
    </row>
    <row r="63" spans="1:10" ht="15">
      <c r="A63" s="86" t="s">
        <v>123</v>
      </c>
      <c r="B63" s="95"/>
      <c r="C63" s="95"/>
      <c r="D63" s="95"/>
      <c r="E63" s="95"/>
      <c r="F63" s="95"/>
      <c r="G63" s="95"/>
      <c r="H63" s="95"/>
      <c r="I63" s="95"/>
      <c r="J63" s="95"/>
    </row>
    <row r="64" spans="1:10" ht="15">
      <c r="A64" s="86" t="s">
        <v>124</v>
      </c>
      <c r="B64" s="95"/>
      <c r="C64" s="95"/>
      <c r="D64" s="95"/>
      <c r="E64" s="95"/>
      <c r="F64" s="95"/>
      <c r="G64" s="95"/>
      <c r="H64" s="95"/>
      <c r="I64" s="95"/>
      <c r="J64" s="95"/>
    </row>
    <row r="65" spans="1:10" ht="15">
      <c r="A65" s="79"/>
      <c r="B65" s="95"/>
      <c r="C65" s="95"/>
      <c r="D65" s="95"/>
      <c r="E65" s="95"/>
      <c r="F65" s="95"/>
      <c r="G65" s="95"/>
      <c r="H65" s="95"/>
      <c r="I65" s="95"/>
      <c r="J65" s="95"/>
    </row>
    <row r="66" spans="1:10" ht="15">
      <c r="A66" s="79"/>
      <c r="B66" s="95"/>
      <c r="C66" s="95"/>
      <c r="D66" s="95"/>
      <c r="E66" s="95"/>
      <c r="F66" s="95"/>
      <c r="G66" s="95"/>
      <c r="H66" s="95"/>
      <c r="I66" s="95"/>
      <c r="J66" s="95"/>
    </row>
  </sheetData>
  <sheetProtection/>
  <mergeCells count="6">
    <mergeCell ref="A1:J1"/>
    <mergeCell ref="C4:H4"/>
    <mergeCell ref="C6:C7"/>
    <mergeCell ref="H6:H7"/>
    <mergeCell ref="I6:I7"/>
    <mergeCell ref="J6:J7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15"/>
  <sheetViews>
    <sheetView zoomScalePageLayoutView="0" workbookViewId="0" topLeftCell="J61">
      <selection activeCell="AI57" sqref="AI57"/>
    </sheetView>
  </sheetViews>
  <sheetFormatPr defaultColWidth="9.140625" defaultRowHeight="15"/>
  <cols>
    <col min="1" max="1" width="31.421875" style="170" bestFit="1" customWidth="1"/>
    <col min="2" max="6" width="9.28125" style="171" bestFit="1" customWidth="1"/>
    <col min="7" max="7" width="22.00390625" style="171" bestFit="1" customWidth="1"/>
    <col min="8" max="8" width="9.28125" style="171" bestFit="1" customWidth="1"/>
    <col min="9" max="9" width="9.28125" style="170" bestFit="1" customWidth="1"/>
    <col min="10" max="10" width="31.421875" style="170" customWidth="1"/>
    <col min="11" max="12" width="10.00390625" style="171" customWidth="1"/>
    <col min="13" max="13" width="9.28125" style="171" customWidth="1"/>
    <col min="14" max="14" width="9.140625" style="171" customWidth="1"/>
    <col min="15" max="15" width="22.00390625" style="171" customWidth="1"/>
    <col min="16" max="16" width="23.57421875" style="171" customWidth="1"/>
    <col min="17" max="17" width="11.8515625" style="171" customWidth="1"/>
    <col min="18" max="18" width="11.140625" style="170" customWidth="1"/>
    <col min="19" max="19" width="14.00390625" style="170" customWidth="1"/>
    <col min="20" max="22" width="11.140625" style="170" customWidth="1"/>
    <col min="23" max="23" width="13.00390625" style="170" customWidth="1"/>
    <col min="24" max="24" width="7.8515625" style="170" customWidth="1"/>
    <col min="25" max="28" width="9.28125" style="170" customWidth="1"/>
    <col min="29" max="30" width="9.28125" style="170" bestFit="1" customWidth="1"/>
    <col min="31" max="31" width="32.00390625" style="170" bestFit="1" customWidth="1"/>
    <col min="32" max="38" width="13.8515625" style="171" customWidth="1"/>
    <col min="39" max="16384" width="9.140625" style="170" customWidth="1"/>
  </cols>
  <sheetData>
    <row r="1" spans="1:4" ht="12.75">
      <c r="A1" s="113"/>
      <c r="B1" s="116"/>
      <c r="C1" s="116"/>
      <c r="D1" s="116"/>
    </row>
    <row r="2" spans="1:17" ht="15.75">
      <c r="A2" s="280" t="s">
        <v>204</v>
      </c>
      <c r="B2" s="280"/>
      <c r="C2" s="280"/>
      <c r="D2" s="280"/>
      <c r="E2" s="280"/>
      <c r="F2" s="280"/>
      <c r="G2" s="280"/>
      <c r="H2" s="280"/>
      <c r="J2" s="281" t="s">
        <v>203</v>
      </c>
      <c r="K2" s="281"/>
      <c r="L2" s="281"/>
      <c r="M2" s="281"/>
      <c r="N2" s="281"/>
      <c r="O2" s="281"/>
      <c r="P2" s="281"/>
      <c r="Q2" s="281"/>
    </row>
    <row r="3" spans="1:17" ht="15">
      <c r="A3" s="172"/>
      <c r="B3" s="181" t="s">
        <v>162</v>
      </c>
      <c r="C3" s="181" t="s">
        <v>161</v>
      </c>
      <c r="D3" s="181" t="s">
        <v>160</v>
      </c>
      <c r="E3" s="181" t="s">
        <v>159</v>
      </c>
      <c r="F3" s="181">
        <v>19</v>
      </c>
      <c r="G3" s="181" t="s">
        <v>158</v>
      </c>
      <c r="H3" s="180"/>
      <c r="J3" s="223"/>
      <c r="K3" s="236" t="s">
        <v>162</v>
      </c>
      <c r="L3" s="236" t="s">
        <v>161</v>
      </c>
      <c r="M3" s="236" t="s">
        <v>160</v>
      </c>
      <c r="N3" s="236" t="s">
        <v>159</v>
      </c>
      <c r="O3" s="236" t="s">
        <v>193</v>
      </c>
      <c r="P3" s="236"/>
      <c r="Q3" s="235"/>
    </row>
    <row r="4" spans="1:17" ht="15">
      <c r="A4" s="172"/>
      <c r="B4" s="181"/>
      <c r="C4" s="181"/>
      <c r="D4" s="181"/>
      <c r="E4" s="181"/>
      <c r="F4" s="181"/>
      <c r="G4" s="181"/>
      <c r="H4" s="180"/>
      <c r="J4" s="223"/>
      <c r="K4" s="236"/>
      <c r="L4" s="236"/>
      <c r="M4" s="236"/>
      <c r="N4" s="236"/>
      <c r="O4" s="236"/>
      <c r="P4" s="236"/>
      <c r="Q4" s="235"/>
    </row>
    <row r="5" spans="1:17" ht="15">
      <c r="A5" s="172" t="s">
        <v>173</v>
      </c>
      <c r="B5" s="173">
        <v>0</v>
      </c>
      <c r="C5" s="173">
        <v>0</v>
      </c>
      <c r="D5" s="173">
        <v>1221</v>
      </c>
      <c r="E5" s="173">
        <v>1058</v>
      </c>
      <c r="F5" s="173">
        <v>104</v>
      </c>
      <c r="G5" s="183">
        <f>2448-F5-E5-D5-C5-B5</f>
        <v>65</v>
      </c>
      <c r="H5" s="173">
        <f>SUM(B5:G5)</f>
        <v>2448</v>
      </c>
      <c r="J5" s="223" t="s">
        <v>202</v>
      </c>
      <c r="K5" s="233">
        <v>0</v>
      </c>
      <c r="L5" s="233">
        <v>1</v>
      </c>
      <c r="M5" s="234">
        <v>1300</v>
      </c>
      <c r="N5" s="234">
        <v>1088</v>
      </c>
      <c r="O5" s="233">
        <v>123</v>
      </c>
      <c r="P5" s="221">
        <v>46</v>
      </c>
      <c r="Q5" s="221">
        <f>SUM(L5:P5)</f>
        <v>2558</v>
      </c>
    </row>
    <row r="6" spans="1:17" ht="15.75">
      <c r="A6" s="179" t="s">
        <v>172</v>
      </c>
      <c r="B6" s="230">
        <v>2892</v>
      </c>
      <c r="C6" s="230">
        <v>2936</v>
      </c>
      <c r="D6" s="230">
        <v>2975</v>
      </c>
      <c r="E6" s="230">
        <v>3073</v>
      </c>
      <c r="F6" s="230">
        <v>3107</v>
      </c>
      <c r="G6" s="230">
        <v>3107</v>
      </c>
      <c r="H6" s="174"/>
      <c r="J6" s="228" t="s">
        <v>201</v>
      </c>
      <c r="K6" s="229">
        <v>2977</v>
      </c>
      <c r="L6" s="229">
        <v>3082</v>
      </c>
      <c r="M6" s="229">
        <v>3160</v>
      </c>
      <c r="N6" s="229">
        <v>3217</v>
      </c>
      <c r="O6" s="224">
        <v>3443</v>
      </c>
      <c r="P6" s="222"/>
      <c r="Q6" s="222"/>
    </row>
    <row r="7" spans="1:17" ht="15">
      <c r="A7" s="178" t="s">
        <v>88</v>
      </c>
      <c r="B7" s="177">
        <f aca="true" t="shared" si="0" ref="B7:G7">B5/B6*100</f>
        <v>0</v>
      </c>
      <c r="C7" s="177">
        <f t="shared" si="0"/>
        <v>0</v>
      </c>
      <c r="D7" s="177">
        <f t="shared" si="0"/>
        <v>41.042016806722685</v>
      </c>
      <c r="E7" s="177">
        <f t="shared" si="0"/>
        <v>34.42889684347543</v>
      </c>
      <c r="F7" s="177">
        <f t="shared" si="0"/>
        <v>3.3472803347280333</v>
      </c>
      <c r="G7" s="177">
        <f t="shared" si="0"/>
        <v>2.092050209205021</v>
      </c>
      <c r="H7" s="177">
        <f>SUM(B7:G7)</f>
        <v>80.91024419413118</v>
      </c>
      <c r="J7" s="227" t="s">
        <v>88</v>
      </c>
      <c r="K7" s="226">
        <f>K5/K6*100</f>
        <v>0</v>
      </c>
      <c r="L7" s="226">
        <f>L5/L6*100</f>
        <v>0.03244646333549643</v>
      </c>
      <c r="M7" s="226">
        <f>M5/M6*100</f>
        <v>41.139240506329116</v>
      </c>
      <c r="N7" s="226">
        <f>N5/N6*100</f>
        <v>33.82032949953373</v>
      </c>
      <c r="O7" s="226">
        <f>O5/O6*100</f>
        <v>3.5724658727853615</v>
      </c>
      <c r="P7" s="226">
        <f>SUM(K7:O7)</f>
        <v>78.5644823419837</v>
      </c>
      <c r="Q7" s="226"/>
    </row>
    <row r="8" spans="1:17" ht="15">
      <c r="A8" s="172"/>
      <c r="B8" s="174"/>
      <c r="C8" s="174"/>
      <c r="D8" s="174"/>
      <c r="E8" s="174"/>
      <c r="F8" s="174"/>
      <c r="G8" s="177"/>
      <c r="H8" s="177"/>
      <c r="J8" s="223"/>
      <c r="K8" s="222"/>
      <c r="L8" s="222"/>
      <c r="M8" s="222"/>
      <c r="N8" s="222"/>
      <c r="O8" s="222"/>
      <c r="P8" s="226"/>
      <c r="Q8" s="226"/>
    </row>
    <row r="9" spans="1:17" ht="15">
      <c r="A9" s="172" t="s">
        <v>171</v>
      </c>
      <c r="B9" s="173">
        <v>0</v>
      </c>
      <c r="C9" s="173">
        <v>2</v>
      </c>
      <c r="D9" s="173">
        <v>1322</v>
      </c>
      <c r="E9" s="173">
        <v>1017</v>
      </c>
      <c r="F9" s="173">
        <v>64</v>
      </c>
      <c r="G9" s="182">
        <f>2456-F9-E9-D9-C9-B9</f>
        <v>51</v>
      </c>
      <c r="H9" s="173">
        <f>SUM(B9:G9)</f>
        <v>2456</v>
      </c>
      <c r="J9" s="223" t="s">
        <v>200</v>
      </c>
      <c r="K9" s="231">
        <v>0</v>
      </c>
      <c r="L9" s="221">
        <v>0</v>
      </c>
      <c r="M9" s="232">
        <v>1313</v>
      </c>
      <c r="N9" s="232">
        <v>1098</v>
      </c>
      <c r="O9" s="231">
        <v>77</v>
      </c>
      <c r="P9" s="221">
        <v>26</v>
      </c>
      <c r="Q9" s="221">
        <f>SUM(L9:P9)</f>
        <v>2514</v>
      </c>
    </row>
    <row r="10" spans="1:17" ht="15.75">
      <c r="A10" s="179" t="s">
        <v>169</v>
      </c>
      <c r="B10" s="230">
        <v>2703</v>
      </c>
      <c r="C10" s="230">
        <v>2736</v>
      </c>
      <c r="D10" s="230">
        <v>2764</v>
      </c>
      <c r="E10" s="230">
        <v>2792</v>
      </c>
      <c r="F10" s="230">
        <v>2826</v>
      </c>
      <c r="G10" s="230">
        <v>2826</v>
      </c>
      <c r="H10" s="177"/>
      <c r="J10" s="228" t="s">
        <v>199</v>
      </c>
      <c r="K10" s="229">
        <v>2795</v>
      </c>
      <c r="L10" s="229">
        <v>2838</v>
      </c>
      <c r="M10" s="229">
        <v>2881</v>
      </c>
      <c r="N10" s="229">
        <v>3057</v>
      </c>
      <c r="O10" s="229">
        <v>3219</v>
      </c>
      <c r="P10" s="226"/>
      <c r="Q10" s="226"/>
    </row>
    <row r="11" spans="1:17" ht="15">
      <c r="A11" s="178" t="s">
        <v>88</v>
      </c>
      <c r="B11" s="177">
        <f aca="true" t="shared" si="1" ref="B11:G11">B9/B10*100</f>
        <v>0</v>
      </c>
      <c r="C11" s="177">
        <f t="shared" si="1"/>
        <v>0.07309941520467836</v>
      </c>
      <c r="D11" s="177">
        <f t="shared" si="1"/>
        <v>47.829232995658465</v>
      </c>
      <c r="E11" s="177">
        <f t="shared" si="1"/>
        <v>36.42550143266476</v>
      </c>
      <c r="F11" s="177">
        <f t="shared" si="1"/>
        <v>2.264685067232838</v>
      </c>
      <c r="G11" s="177">
        <f t="shared" si="1"/>
        <v>1.8046709129511678</v>
      </c>
      <c r="H11" s="177">
        <f>SUM(B11:G11)</f>
        <v>88.39718982371191</v>
      </c>
      <c r="J11" s="227" t="s">
        <v>88</v>
      </c>
      <c r="K11" s="226">
        <f>K9/K10*100</f>
        <v>0</v>
      </c>
      <c r="L11" s="226">
        <f>L9/L10*100</f>
        <v>0</v>
      </c>
      <c r="M11" s="226">
        <f>M9/M10*100</f>
        <v>45.57445331482125</v>
      </c>
      <c r="N11" s="226">
        <f>N9/N10*100</f>
        <v>35.91756624141315</v>
      </c>
      <c r="O11" s="226">
        <f>O9/O10*100</f>
        <v>2.392047219633427</v>
      </c>
      <c r="P11" s="226">
        <f>SUM(K11:O11)</f>
        <v>83.88406677586782</v>
      </c>
      <c r="Q11" s="226"/>
    </row>
    <row r="12" spans="1:17" ht="15">
      <c r="A12" s="172"/>
      <c r="B12" s="174"/>
      <c r="C12" s="174"/>
      <c r="D12" s="174"/>
      <c r="E12" s="174"/>
      <c r="F12" s="174"/>
      <c r="G12" s="177"/>
      <c r="H12" s="177"/>
      <c r="J12" s="223"/>
      <c r="K12" s="222"/>
      <c r="L12" s="222"/>
      <c r="M12" s="222"/>
      <c r="N12" s="222"/>
      <c r="O12" s="222"/>
      <c r="P12" s="226"/>
      <c r="Q12" s="226"/>
    </row>
    <row r="13" spans="1:17" ht="15">
      <c r="A13" s="172" t="s">
        <v>168</v>
      </c>
      <c r="B13" s="174">
        <f aca="true" t="shared" si="2" ref="B13:G13">SUM(B5+B9)</f>
        <v>0</v>
      </c>
      <c r="C13" s="174">
        <f t="shared" si="2"/>
        <v>2</v>
      </c>
      <c r="D13" s="174">
        <f t="shared" si="2"/>
        <v>2543</v>
      </c>
      <c r="E13" s="174">
        <f t="shared" si="2"/>
        <v>2075</v>
      </c>
      <c r="F13" s="174">
        <f t="shared" si="2"/>
        <v>168</v>
      </c>
      <c r="G13" s="174">
        <f t="shared" si="2"/>
        <v>116</v>
      </c>
      <c r="H13" s="173">
        <f>SUM(B13:G13)</f>
        <v>4904</v>
      </c>
      <c r="J13" s="223" t="s">
        <v>198</v>
      </c>
      <c r="K13" s="222">
        <f aca="true" t="shared" si="3" ref="K13:Q13">SUM(K5+K9)</f>
        <v>0</v>
      </c>
      <c r="L13" s="222">
        <f t="shared" si="3"/>
        <v>1</v>
      </c>
      <c r="M13" s="222">
        <f t="shared" si="3"/>
        <v>2613</v>
      </c>
      <c r="N13" s="222">
        <f t="shared" si="3"/>
        <v>2186</v>
      </c>
      <c r="O13" s="222">
        <f t="shared" si="3"/>
        <v>200</v>
      </c>
      <c r="P13" s="222">
        <f t="shared" si="3"/>
        <v>72</v>
      </c>
      <c r="Q13" s="222">
        <f t="shared" si="3"/>
        <v>5072</v>
      </c>
    </row>
    <row r="14" spans="1:17" ht="15.75">
      <c r="A14" s="179" t="s">
        <v>167</v>
      </c>
      <c r="B14" s="176">
        <v>5595</v>
      </c>
      <c r="C14" s="176">
        <v>5672</v>
      </c>
      <c r="D14" s="176">
        <v>5739</v>
      </c>
      <c r="E14" s="176">
        <v>5865</v>
      </c>
      <c r="F14" s="176">
        <v>5933</v>
      </c>
      <c r="G14" s="176">
        <v>5933</v>
      </c>
      <c r="H14" s="177"/>
      <c r="J14" s="228" t="s">
        <v>197</v>
      </c>
      <c r="K14" s="224">
        <f>+K10+K6</f>
        <v>5772</v>
      </c>
      <c r="L14" s="224">
        <f>+L10+L6</f>
        <v>5920</v>
      </c>
      <c r="M14" s="224">
        <f>+M10+M6</f>
        <v>6041</v>
      </c>
      <c r="N14" s="224">
        <f>+N10+N6</f>
        <v>6274</v>
      </c>
      <c r="O14" s="224">
        <f>+O10+O6</f>
        <v>6662</v>
      </c>
      <c r="P14" s="226"/>
      <c r="Q14" s="226"/>
    </row>
    <row r="15" spans="1:17" ht="15">
      <c r="A15" s="178" t="s">
        <v>88</v>
      </c>
      <c r="B15" s="177">
        <f aca="true" t="shared" si="4" ref="B15:G15">B13/B14*100</f>
        <v>0</v>
      </c>
      <c r="C15" s="177">
        <f t="shared" si="4"/>
        <v>0.03526093088857546</v>
      </c>
      <c r="D15" s="177">
        <f t="shared" si="4"/>
        <v>44.310855549747345</v>
      </c>
      <c r="E15" s="177">
        <f t="shared" si="4"/>
        <v>35.37936913895993</v>
      </c>
      <c r="F15" s="177">
        <f t="shared" si="4"/>
        <v>2.8316197539187593</v>
      </c>
      <c r="G15" s="177">
        <f t="shared" si="4"/>
        <v>1.9551660205629529</v>
      </c>
      <c r="H15" s="177">
        <f>SUM(B15:G15)</f>
        <v>84.51227139407756</v>
      </c>
      <c r="J15" s="227" t="s">
        <v>88</v>
      </c>
      <c r="K15" s="226">
        <f>K13/K14*100</f>
        <v>0</v>
      </c>
      <c r="L15" s="226">
        <f>L13/L14*100</f>
        <v>0.016891891891891893</v>
      </c>
      <c r="M15" s="226">
        <f>M13/M14*100</f>
        <v>43.25442807482205</v>
      </c>
      <c r="N15" s="226">
        <f>N13/N14*100</f>
        <v>34.84220592923175</v>
      </c>
      <c r="O15" s="226">
        <f>O13/O14*100</f>
        <v>3.0021014710297207</v>
      </c>
      <c r="P15" s="226">
        <f>SUM(K15:O15)</f>
        <v>81.11562736697542</v>
      </c>
      <c r="Q15" s="226"/>
    </row>
    <row r="16" spans="1:17" ht="15">
      <c r="A16" s="175" t="s">
        <v>166</v>
      </c>
      <c r="B16" s="176">
        <f aca="true" t="shared" si="5" ref="B16:G16">B10+B6</f>
        <v>5595</v>
      </c>
      <c r="C16" s="176">
        <f t="shared" si="5"/>
        <v>5672</v>
      </c>
      <c r="D16" s="176">
        <f t="shared" si="5"/>
        <v>5739</v>
      </c>
      <c r="E16" s="176">
        <f t="shared" si="5"/>
        <v>5865</v>
      </c>
      <c r="F16" s="176">
        <f t="shared" si="5"/>
        <v>5933</v>
      </c>
      <c r="G16" s="176">
        <f t="shared" si="5"/>
        <v>5933</v>
      </c>
      <c r="H16" s="173"/>
      <c r="J16" s="225" t="s">
        <v>166</v>
      </c>
      <c r="K16" s="224">
        <f>K10+K6</f>
        <v>5772</v>
      </c>
      <c r="L16" s="224">
        <f>L10+L6</f>
        <v>5920</v>
      </c>
      <c r="M16" s="224">
        <f>M10+M6</f>
        <v>6041</v>
      </c>
      <c r="N16" s="224">
        <f>N10+N6</f>
        <v>6274</v>
      </c>
      <c r="O16" s="224">
        <f>O10+O6</f>
        <v>6662</v>
      </c>
      <c r="P16" s="222"/>
      <c r="Q16" s="221"/>
    </row>
    <row r="17" spans="1:17" ht="15">
      <c r="A17" s="172"/>
      <c r="B17" s="174">
        <f aca="true" t="shared" si="6" ref="B17:G17">B16-B14</f>
        <v>0</v>
      </c>
      <c r="C17" s="174">
        <f t="shared" si="6"/>
        <v>0</v>
      </c>
      <c r="D17" s="174">
        <f t="shared" si="6"/>
        <v>0</v>
      </c>
      <c r="E17" s="174">
        <f t="shared" si="6"/>
        <v>0</v>
      </c>
      <c r="F17" s="174">
        <f t="shared" si="6"/>
        <v>0</v>
      </c>
      <c r="G17" s="174">
        <f t="shared" si="6"/>
        <v>0</v>
      </c>
      <c r="H17" s="173"/>
      <c r="J17" s="223"/>
      <c r="K17" s="222">
        <f>K16-K14</f>
        <v>0</v>
      </c>
      <c r="L17" s="222">
        <f>L16-L14</f>
        <v>0</v>
      </c>
      <c r="M17" s="222">
        <f>M16-M14</f>
        <v>0</v>
      </c>
      <c r="N17" s="222">
        <f>N16-N14</f>
        <v>0</v>
      </c>
      <c r="O17" s="222">
        <f>O16-O14</f>
        <v>0</v>
      </c>
      <c r="P17" s="222"/>
      <c r="Q17" s="221"/>
    </row>
    <row r="20" spans="1:25" ht="15.75">
      <c r="A20" s="282" t="s">
        <v>196</v>
      </c>
      <c r="B20" s="282"/>
      <c r="C20" s="282"/>
      <c r="D20" s="282"/>
      <c r="E20" s="282"/>
      <c r="F20" s="282"/>
      <c r="G20" s="282"/>
      <c r="H20" s="282"/>
      <c r="J20" s="283" t="s">
        <v>195</v>
      </c>
      <c r="K20" s="283"/>
      <c r="L20" s="283"/>
      <c r="M20" s="283"/>
      <c r="N20" s="283"/>
      <c r="O20" s="283"/>
      <c r="P20" s="283"/>
      <c r="Q20" s="283"/>
      <c r="S20" s="284" t="s">
        <v>194</v>
      </c>
      <c r="T20" s="284"/>
      <c r="U20" s="284"/>
      <c r="V20" s="284"/>
      <c r="W20" s="284"/>
      <c r="X20" s="284"/>
      <c r="Y20" s="284"/>
    </row>
    <row r="21" spans="1:25" ht="15">
      <c r="A21" s="193"/>
      <c r="B21" s="220" t="s">
        <v>162</v>
      </c>
      <c r="C21" s="220" t="s">
        <v>161</v>
      </c>
      <c r="D21" s="220" t="s">
        <v>160</v>
      </c>
      <c r="E21" s="220" t="s">
        <v>159</v>
      </c>
      <c r="F21" s="220">
        <v>19</v>
      </c>
      <c r="G21" s="220" t="s">
        <v>193</v>
      </c>
      <c r="H21" s="219"/>
      <c r="J21" s="190"/>
      <c r="K21" s="218" t="s">
        <v>162</v>
      </c>
      <c r="L21" s="218" t="s">
        <v>161</v>
      </c>
      <c r="M21" s="218" t="s">
        <v>160</v>
      </c>
      <c r="N21" s="218" t="s">
        <v>159</v>
      </c>
      <c r="O21" s="218" t="s">
        <v>193</v>
      </c>
      <c r="P21" s="218"/>
      <c r="Q21" s="217"/>
      <c r="S21" s="187"/>
      <c r="T21" s="216" t="s">
        <v>162</v>
      </c>
      <c r="U21" s="216" t="s">
        <v>161</v>
      </c>
      <c r="V21" s="216" t="s">
        <v>160</v>
      </c>
      <c r="W21" s="216" t="s">
        <v>159</v>
      </c>
      <c r="X21" s="216" t="s">
        <v>193</v>
      </c>
      <c r="Y21" s="216"/>
    </row>
    <row r="22" spans="1:25" ht="15">
      <c r="A22" s="193"/>
      <c r="B22" s="220"/>
      <c r="C22" s="220"/>
      <c r="D22" s="220"/>
      <c r="E22" s="220"/>
      <c r="F22" s="220"/>
      <c r="G22" s="220"/>
      <c r="H22" s="219"/>
      <c r="J22" s="190"/>
      <c r="K22" s="218"/>
      <c r="L22" s="218"/>
      <c r="M22" s="218"/>
      <c r="N22" s="218"/>
      <c r="O22" s="218"/>
      <c r="P22" s="218"/>
      <c r="Q22" s="217"/>
      <c r="S22" s="187"/>
      <c r="T22" s="216"/>
      <c r="U22" s="216"/>
      <c r="V22" s="216"/>
      <c r="W22" s="216"/>
      <c r="X22" s="216"/>
      <c r="Y22" s="216"/>
    </row>
    <row r="23" spans="1:25" ht="15">
      <c r="A23" s="193" t="s">
        <v>192</v>
      </c>
      <c r="B23" s="191">
        <v>0</v>
      </c>
      <c r="C23" s="191">
        <v>1</v>
      </c>
      <c r="D23" s="191">
        <v>1197</v>
      </c>
      <c r="E23" s="191">
        <v>1034</v>
      </c>
      <c r="F23" s="191">
        <v>126</v>
      </c>
      <c r="G23" s="215">
        <v>69</v>
      </c>
      <c r="H23" s="191"/>
      <c r="I23" s="170">
        <f>SUM(B23:H23)</f>
        <v>2427</v>
      </c>
      <c r="J23" s="190" t="s">
        <v>191</v>
      </c>
      <c r="K23" s="211">
        <v>0</v>
      </c>
      <c r="L23" s="211">
        <v>1</v>
      </c>
      <c r="M23" s="212">
        <v>1159</v>
      </c>
      <c r="N23" s="212">
        <v>1098</v>
      </c>
      <c r="O23" s="211">
        <v>127</v>
      </c>
      <c r="P23" s="211">
        <v>26</v>
      </c>
      <c r="Q23" s="188">
        <f>SUM(K23:P23)</f>
        <v>2411</v>
      </c>
      <c r="S23" s="187" t="s">
        <v>190</v>
      </c>
      <c r="T23" s="186">
        <v>0</v>
      </c>
      <c r="U23" s="186">
        <v>4</v>
      </c>
      <c r="V23" s="186">
        <v>1281</v>
      </c>
      <c r="W23" s="186">
        <v>1104</v>
      </c>
      <c r="X23" s="186">
        <v>196</v>
      </c>
      <c r="Y23" s="186">
        <f>SUM(T23:X23)</f>
        <v>2585</v>
      </c>
    </row>
    <row r="24" spans="1:25" ht="15.75">
      <c r="A24" s="208" t="s">
        <v>189</v>
      </c>
      <c r="B24" s="210">
        <v>2918</v>
      </c>
      <c r="C24" s="210">
        <v>2963</v>
      </c>
      <c r="D24" s="210">
        <v>3066</v>
      </c>
      <c r="E24" s="210">
        <v>3130</v>
      </c>
      <c r="F24" s="210">
        <v>3174</v>
      </c>
      <c r="G24" s="210">
        <v>3174</v>
      </c>
      <c r="H24" s="192"/>
      <c r="J24" s="207" t="s">
        <v>188</v>
      </c>
      <c r="K24" s="209">
        <v>3078</v>
      </c>
      <c r="L24" s="209">
        <v>3163</v>
      </c>
      <c r="M24" s="209">
        <v>3223</v>
      </c>
      <c r="N24" s="209">
        <v>3467</v>
      </c>
      <c r="O24" s="209">
        <v>3467</v>
      </c>
      <c r="P24" s="189"/>
      <c r="Q24" s="188"/>
      <c r="S24" s="206" t="s">
        <v>187</v>
      </c>
      <c r="T24" s="194">
        <v>3220</v>
      </c>
      <c r="U24" s="194">
        <v>3405</v>
      </c>
      <c r="V24" s="194">
        <v>3478</v>
      </c>
      <c r="W24" s="194">
        <v>3284</v>
      </c>
      <c r="X24" s="194">
        <v>3214</v>
      </c>
      <c r="Y24" s="186"/>
    </row>
    <row r="25" spans="1:25" ht="15">
      <c r="A25" s="205" t="s">
        <v>88</v>
      </c>
      <c r="B25" s="204">
        <f aca="true" t="shared" si="7" ref="B25:G25">B23/B24*100</f>
        <v>0</v>
      </c>
      <c r="C25" s="204">
        <f t="shared" si="7"/>
        <v>0.03374957813027337</v>
      </c>
      <c r="D25" s="204">
        <f t="shared" si="7"/>
        <v>39.04109589041096</v>
      </c>
      <c r="E25" s="204">
        <f t="shared" si="7"/>
        <v>33.03514376996805</v>
      </c>
      <c r="F25" s="204">
        <f t="shared" si="7"/>
        <v>3.9697542533081283</v>
      </c>
      <c r="G25" s="204">
        <f t="shared" si="7"/>
        <v>2.1739130434782608</v>
      </c>
      <c r="H25" s="204">
        <f>SUM(B25:G25)</f>
        <v>78.25365653529568</v>
      </c>
      <c r="J25" s="203" t="s">
        <v>88</v>
      </c>
      <c r="K25" s="202">
        <f>K23/K24*100</f>
        <v>0</v>
      </c>
      <c r="L25" s="202">
        <f>L23/L24*100</f>
        <v>0.03161555485298767</v>
      </c>
      <c r="M25" s="202">
        <f>M23/M24*100</f>
        <v>35.96028544834006</v>
      </c>
      <c r="N25" s="202">
        <f>N23/N24*100</f>
        <v>31.670031727718488</v>
      </c>
      <c r="O25" s="202">
        <f>O23/O24*100</f>
        <v>3.6631093164118833</v>
      </c>
      <c r="P25" s="202">
        <f>SUM(K25:O25)</f>
        <v>71.32504204732341</v>
      </c>
      <c r="Q25" s="188"/>
      <c r="S25" s="201" t="s">
        <v>88</v>
      </c>
      <c r="T25" s="200">
        <f>T23/T24*100</f>
        <v>0</v>
      </c>
      <c r="U25" s="200">
        <f>U23/U24*100</f>
        <v>0.11747430249632893</v>
      </c>
      <c r="V25" s="200">
        <f>V23/V24*100</f>
        <v>36.83151236342725</v>
      </c>
      <c r="W25" s="200">
        <f>W23/W24*100</f>
        <v>33.61753958587089</v>
      </c>
      <c r="X25" s="200">
        <f>X23/X24*100</f>
        <v>6.098319850653391</v>
      </c>
      <c r="Y25" s="200">
        <f>SUM(T25:X25)</f>
        <v>76.66484610244787</v>
      </c>
    </row>
    <row r="26" spans="1:25" ht="15">
      <c r="A26" s="193"/>
      <c r="B26" s="214"/>
      <c r="C26" s="192"/>
      <c r="D26" s="192"/>
      <c r="E26" s="192"/>
      <c r="F26" s="192"/>
      <c r="G26" s="204"/>
      <c r="H26" s="204"/>
      <c r="J26" s="190"/>
      <c r="K26" s="189"/>
      <c r="L26" s="189"/>
      <c r="M26" s="189"/>
      <c r="N26" s="189"/>
      <c r="O26" s="189"/>
      <c r="P26" s="202"/>
      <c r="Q26" s="188"/>
      <c r="S26" s="187"/>
      <c r="T26" s="186"/>
      <c r="U26" s="186"/>
      <c r="V26" s="186"/>
      <c r="W26" s="186"/>
      <c r="X26" s="186"/>
      <c r="Y26" s="200"/>
    </row>
    <row r="27" spans="1:25" ht="15">
      <c r="A27" s="193" t="s">
        <v>186</v>
      </c>
      <c r="B27" s="191">
        <v>1</v>
      </c>
      <c r="C27" s="191">
        <v>0</v>
      </c>
      <c r="D27" s="191">
        <v>1327</v>
      </c>
      <c r="E27" s="191">
        <v>1051</v>
      </c>
      <c r="F27" s="191">
        <v>68</v>
      </c>
      <c r="G27" s="213">
        <v>60</v>
      </c>
      <c r="H27" s="191"/>
      <c r="I27" s="170">
        <f>SUM(B27:H27)</f>
        <v>2507</v>
      </c>
      <c r="J27" s="190" t="s">
        <v>185</v>
      </c>
      <c r="K27" s="211">
        <v>0</v>
      </c>
      <c r="L27" s="211">
        <v>3</v>
      </c>
      <c r="M27" s="212">
        <v>1350</v>
      </c>
      <c r="N27" s="212">
        <v>1102</v>
      </c>
      <c r="O27" s="211">
        <v>85</v>
      </c>
      <c r="P27" s="211">
        <v>31</v>
      </c>
      <c r="Q27" s="188">
        <f>SUM(K27:P27)</f>
        <v>2571</v>
      </c>
      <c r="S27" s="187" t="s">
        <v>184</v>
      </c>
      <c r="T27" s="186">
        <v>2</v>
      </c>
      <c r="U27" s="186">
        <v>7</v>
      </c>
      <c r="V27" s="186">
        <v>1446</v>
      </c>
      <c r="W27" s="186">
        <v>1191</v>
      </c>
      <c r="X27" s="186">
        <v>126</v>
      </c>
      <c r="Y27" s="186">
        <f>SUM(T27:X27)</f>
        <v>2772</v>
      </c>
    </row>
    <row r="28" spans="1:25" ht="15.75">
      <c r="A28" s="208" t="s">
        <v>183</v>
      </c>
      <c r="B28" s="210">
        <v>2730</v>
      </c>
      <c r="C28" s="210">
        <v>2758</v>
      </c>
      <c r="D28" s="210">
        <v>2804</v>
      </c>
      <c r="E28" s="210">
        <v>2836</v>
      </c>
      <c r="F28" s="210">
        <v>3020</v>
      </c>
      <c r="G28" s="210">
        <v>3020</v>
      </c>
      <c r="H28" s="204"/>
      <c r="J28" s="207" t="s">
        <v>182</v>
      </c>
      <c r="K28" s="209">
        <v>2833</v>
      </c>
      <c r="L28" s="209">
        <v>2888</v>
      </c>
      <c r="M28" s="209">
        <v>3077</v>
      </c>
      <c r="N28" s="209">
        <v>3230</v>
      </c>
      <c r="O28" s="209">
        <v>3422</v>
      </c>
      <c r="P28" s="202"/>
      <c r="Q28" s="188"/>
      <c r="S28" s="206" t="s">
        <v>181</v>
      </c>
      <c r="T28" s="194">
        <v>3063</v>
      </c>
      <c r="U28" s="194">
        <v>3243</v>
      </c>
      <c r="V28" s="194">
        <v>3391</v>
      </c>
      <c r="W28" s="194">
        <v>3176</v>
      </c>
      <c r="X28" s="194">
        <v>3140</v>
      </c>
      <c r="Y28" s="200"/>
    </row>
    <row r="29" spans="1:25" ht="15">
      <c r="A29" s="205" t="s">
        <v>88</v>
      </c>
      <c r="B29" s="204">
        <f aca="true" t="shared" si="8" ref="B29:G29">B27/B28*100</f>
        <v>0.03663003663003663</v>
      </c>
      <c r="C29" s="204">
        <f t="shared" si="8"/>
        <v>0</v>
      </c>
      <c r="D29" s="204">
        <f t="shared" si="8"/>
        <v>47.32524964336662</v>
      </c>
      <c r="E29" s="204">
        <f t="shared" si="8"/>
        <v>37.0592383638928</v>
      </c>
      <c r="F29" s="204">
        <f t="shared" si="8"/>
        <v>2.251655629139073</v>
      </c>
      <c r="G29" s="204">
        <f t="shared" si="8"/>
        <v>1.9867549668874174</v>
      </c>
      <c r="H29" s="204">
        <f>SUM(B29:G29)</f>
        <v>88.65952863991595</v>
      </c>
      <c r="J29" s="203" t="s">
        <v>88</v>
      </c>
      <c r="K29" s="202">
        <f>K27/K28*100</f>
        <v>0</v>
      </c>
      <c r="L29" s="202">
        <f>L27/L28*100</f>
        <v>0.10387811634349031</v>
      </c>
      <c r="M29" s="202">
        <f>M27/M28*100</f>
        <v>43.87390315242119</v>
      </c>
      <c r="N29" s="202">
        <f>N27/N28*100</f>
        <v>34.11764705882353</v>
      </c>
      <c r="O29" s="202">
        <f>O27/O28*100</f>
        <v>2.483927527761543</v>
      </c>
      <c r="P29" s="202">
        <f>SUM(K29:O29)</f>
        <v>80.57935585534975</v>
      </c>
      <c r="Q29" s="188"/>
      <c r="S29" s="201" t="s">
        <v>88</v>
      </c>
      <c r="T29" s="200">
        <f>T27/T28*100</f>
        <v>0.0652954619653934</v>
      </c>
      <c r="U29" s="200">
        <f>U27/U28*100</f>
        <v>0.21584952204748692</v>
      </c>
      <c r="V29" s="200">
        <f>V27/V28*100</f>
        <v>42.64228841049838</v>
      </c>
      <c r="W29" s="200">
        <f>W27/W28*100</f>
        <v>37.5</v>
      </c>
      <c r="X29" s="200">
        <f>X27/X28*100</f>
        <v>4.012738853503184</v>
      </c>
      <c r="Y29" s="200">
        <f>SUM(T29:X29)</f>
        <v>84.43617224801444</v>
      </c>
    </row>
    <row r="30" spans="1:25" ht="15">
      <c r="A30" s="193"/>
      <c r="B30" s="192"/>
      <c r="C30" s="192"/>
      <c r="D30" s="192"/>
      <c r="E30" s="192"/>
      <c r="F30" s="192"/>
      <c r="G30" s="204"/>
      <c r="H30" s="204"/>
      <c r="J30" s="190"/>
      <c r="K30" s="189"/>
      <c r="L30" s="189"/>
      <c r="M30" s="189"/>
      <c r="N30" s="189"/>
      <c r="O30" s="189"/>
      <c r="P30" s="202"/>
      <c r="Q30" s="188"/>
      <c r="S30" s="187"/>
      <c r="T30" s="186"/>
      <c r="U30" s="186"/>
      <c r="V30" s="186"/>
      <c r="W30" s="186"/>
      <c r="X30" s="186"/>
      <c r="Y30" s="200"/>
    </row>
    <row r="31" spans="1:25" ht="15">
      <c r="A31" s="193" t="s">
        <v>180</v>
      </c>
      <c r="B31" s="192">
        <f aca="true" t="shared" si="9" ref="B31:G31">SUM(B23+B27)</f>
        <v>1</v>
      </c>
      <c r="C31" s="192">
        <f t="shared" si="9"/>
        <v>1</v>
      </c>
      <c r="D31" s="192">
        <f t="shared" si="9"/>
        <v>2524</v>
      </c>
      <c r="E31" s="192">
        <f t="shared" si="9"/>
        <v>2085</v>
      </c>
      <c r="F31" s="192">
        <f t="shared" si="9"/>
        <v>194</v>
      </c>
      <c r="G31" s="192">
        <f t="shared" si="9"/>
        <v>129</v>
      </c>
      <c r="H31" s="191"/>
      <c r="I31" s="170">
        <f>SUM(B31:H31)</f>
        <v>4934</v>
      </c>
      <c r="J31" s="190" t="s">
        <v>179</v>
      </c>
      <c r="K31" s="189">
        <f aca="true" t="shared" si="10" ref="K31:P31">SUM(K23+K27)</f>
        <v>0</v>
      </c>
      <c r="L31" s="189">
        <f t="shared" si="10"/>
        <v>4</v>
      </c>
      <c r="M31" s="189">
        <f t="shared" si="10"/>
        <v>2509</v>
      </c>
      <c r="N31" s="189">
        <f t="shared" si="10"/>
        <v>2200</v>
      </c>
      <c r="O31" s="189">
        <f t="shared" si="10"/>
        <v>212</v>
      </c>
      <c r="P31" s="189">
        <f t="shared" si="10"/>
        <v>57</v>
      </c>
      <c r="Q31" s="188">
        <f>SUM(K31:P31)</f>
        <v>4982</v>
      </c>
      <c r="S31" s="187" t="s">
        <v>178</v>
      </c>
      <c r="T31" s="186">
        <v>2</v>
      </c>
      <c r="U31" s="186">
        <v>11</v>
      </c>
      <c r="V31" s="186">
        <v>2727</v>
      </c>
      <c r="W31" s="186">
        <v>2295</v>
      </c>
      <c r="X31" s="186">
        <v>322</v>
      </c>
      <c r="Y31" s="186">
        <f>SUM(T31:X31)</f>
        <v>5357</v>
      </c>
    </row>
    <row r="32" spans="1:25" ht="15.75">
      <c r="A32" s="208" t="s">
        <v>177</v>
      </c>
      <c r="B32" s="198">
        <v>5648</v>
      </c>
      <c r="C32" s="198">
        <v>5721</v>
      </c>
      <c r="D32" s="198">
        <v>5870</v>
      </c>
      <c r="E32" s="198">
        <v>5966</v>
      </c>
      <c r="F32" s="198">
        <v>6194</v>
      </c>
      <c r="G32" s="198">
        <v>6194</v>
      </c>
      <c r="H32" s="204"/>
      <c r="J32" s="207" t="s">
        <v>176</v>
      </c>
      <c r="K32" s="196">
        <f>+K28+K24</f>
        <v>5911</v>
      </c>
      <c r="L32" s="196">
        <f>+L28+L24</f>
        <v>6051</v>
      </c>
      <c r="M32" s="196">
        <f>+M28+M24</f>
        <v>6300</v>
      </c>
      <c r="N32" s="196">
        <f>+N28+N24</f>
        <v>6697</v>
      </c>
      <c r="O32" s="196">
        <f>+O28+O24</f>
        <v>6889</v>
      </c>
      <c r="P32" s="202"/>
      <c r="Q32" s="188"/>
      <c r="S32" s="206" t="s">
        <v>175</v>
      </c>
      <c r="T32" s="194">
        <v>6283</v>
      </c>
      <c r="U32" s="194">
        <v>6648</v>
      </c>
      <c r="V32" s="194">
        <v>6869</v>
      </c>
      <c r="W32" s="194">
        <v>6460</v>
      </c>
      <c r="X32" s="194">
        <v>6354</v>
      </c>
      <c r="Y32" s="200"/>
    </row>
    <row r="33" spans="1:25" ht="15">
      <c r="A33" s="205" t="s">
        <v>88</v>
      </c>
      <c r="B33" s="204">
        <f aca="true" t="shared" si="11" ref="B33:G33">B31/B32*100</f>
        <v>0.017705382436260624</v>
      </c>
      <c r="C33" s="204">
        <f t="shared" si="11"/>
        <v>0.017479461632581714</v>
      </c>
      <c r="D33" s="204">
        <f t="shared" si="11"/>
        <v>42.99829642248723</v>
      </c>
      <c r="E33" s="204">
        <f t="shared" si="11"/>
        <v>34.948038887026485</v>
      </c>
      <c r="F33" s="204">
        <f t="shared" si="11"/>
        <v>3.132063287051986</v>
      </c>
      <c r="G33" s="204">
        <f t="shared" si="11"/>
        <v>2.0826606393283824</v>
      </c>
      <c r="H33" s="204">
        <f>SUM(B33:G33)</f>
        <v>83.19624407996292</v>
      </c>
      <c r="J33" s="203" t="s">
        <v>88</v>
      </c>
      <c r="K33" s="202">
        <f>K31/K32*100</f>
        <v>0</v>
      </c>
      <c r="L33" s="202">
        <f>L31/L32*100</f>
        <v>0.06610477607007106</v>
      </c>
      <c r="M33" s="202">
        <f>M31/M32*100</f>
        <v>39.82539682539682</v>
      </c>
      <c r="N33" s="202">
        <f>N31/N32*100</f>
        <v>32.85053008809915</v>
      </c>
      <c r="O33" s="202">
        <f>O31/O32*100</f>
        <v>3.077369719843228</v>
      </c>
      <c r="P33" s="202">
        <f>SUM(K33:O33)</f>
        <v>75.81940140940927</v>
      </c>
      <c r="Q33" s="188"/>
      <c r="S33" s="201" t="s">
        <v>88</v>
      </c>
      <c r="T33" s="200">
        <f>T31/T32*100</f>
        <v>0.03183192742320548</v>
      </c>
      <c r="U33" s="200">
        <f>U31/U32*100</f>
        <v>0.16546329723225028</v>
      </c>
      <c r="V33" s="200">
        <f>V31/V32*100</f>
        <v>39.70010190711894</v>
      </c>
      <c r="W33" s="200">
        <f>W31/W32*100</f>
        <v>35.526315789473685</v>
      </c>
      <c r="X33" s="200">
        <f>X31/X32*100</f>
        <v>5.0676739062008185</v>
      </c>
      <c r="Y33" s="200">
        <f>SUM(T33:X33)</f>
        <v>80.4913868274489</v>
      </c>
    </row>
    <row r="34" spans="1:25" ht="15">
      <c r="A34" s="199" t="s">
        <v>166</v>
      </c>
      <c r="B34" s="198">
        <f>B28+B24</f>
        <v>5648</v>
      </c>
      <c r="C34" s="198">
        <f>C28+C24</f>
        <v>5721</v>
      </c>
      <c r="D34" s="198">
        <f>D28+D24</f>
        <v>5870</v>
      </c>
      <c r="E34" s="198">
        <f>E28+E24</f>
        <v>5966</v>
      </c>
      <c r="F34" s="198">
        <f>F28+F24</f>
        <v>6194</v>
      </c>
      <c r="G34" s="192"/>
      <c r="H34" s="191"/>
      <c r="J34" s="197" t="s">
        <v>166</v>
      </c>
      <c r="K34" s="196">
        <f>K28+K24</f>
        <v>5911</v>
      </c>
      <c r="L34" s="196">
        <f>L28+L24</f>
        <v>6051</v>
      </c>
      <c r="M34" s="196">
        <f>M28+M24</f>
        <v>6300</v>
      </c>
      <c r="N34" s="196">
        <f>N28+N24</f>
        <v>6697</v>
      </c>
      <c r="O34" s="196">
        <f>O28+O24</f>
        <v>6889</v>
      </c>
      <c r="P34" s="189"/>
      <c r="Q34" s="188"/>
      <c r="S34" s="195" t="s">
        <v>166</v>
      </c>
      <c r="T34" s="194">
        <f>T28+T24</f>
        <v>6283</v>
      </c>
      <c r="U34" s="194">
        <f>U28+U24</f>
        <v>6648</v>
      </c>
      <c r="V34" s="194">
        <f>V28+V24</f>
        <v>6869</v>
      </c>
      <c r="W34" s="194">
        <f>W28+W24</f>
        <v>6460</v>
      </c>
      <c r="X34" s="194">
        <f>X28+X24</f>
        <v>6354</v>
      </c>
      <c r="Y34" s="186"/>
    </row>
    <row r="35" spans="1:25" ht="15">
      <c r="A35" s="193"/>
      <c r="B35" s="192">
        <f>B34-B32</f>
        <v>0</v>
      </c>
      <c r="C35" s="192">
        <f>C34-C32</f>
        <v>0</v>
      </c>
      <c r="D35" s="192">
        <f>D34-D32</f>
        <v>0</v>
      </c>
      <c r="E35" s="192">
        <f>E34-E32</f>
        <v>0</v>
      </c>
      <c r="F35" s="192">
        <f>F34-F32</f>
        <v>0</v>
      </c>
      <c r="G35" s="192"/>
      <c r="H35" s="191"/>
      <c r="J35" s="190"/>
      <c r="K35" s="189">
        <f>K34-K32</f>
        <v>0</v>
      </c>
      <c r="L35" s="189">
        <f>L34-L32</f>
        <v>0</v>
      </c>
      <c r="M35" s="189">
        <f>M34-M32</f>
        <v>0</v>
      </c>
      <c r="N35" s="189">
        <f>N34-N32</f>
        <v>0</v>
      </c>
      <c r="O35" s="189">
        <f>O34-O32</f>
        <v>0</v>
      </c>
      <c r="P35" s="189"/>
      <c r="Q35" s="188"/>
      <c r="S35" s="187"/>
      <c r="T35" s="186">
        <f>T34-T32</f>
        <v>0</v>
      </c>
      <c r="U35" s="186">
        <f>U34-U32</f>
        <v>0</v>
      </c>
      <c r="V35" s="186">
        <f>V34-V32</f>
        <v>0</v>
      </c>
      <c r="W35" s="186">
        <f>W34-W32</f>
        <v>0</v>
      </c>
      <c r="X35" s="186">
        <f>X34-X32</f>
        <v>0</v>
      </c>
      <c r="Y35" s="186"/>
    </row>
    <row r="36" spans="2:17" ht="12.75">
      <c r="B36" s="170"/>
      <c r="C36" s="170"/>
      <c r="D36" s="170"/>
      <c r="E36" s="170"/>
      <c r="F36" s="170"/>
      <c r="G36" s="170"/>
      <c r="H36" s="170"/>
      <c r="K36" s="170"/>
      <c r="L36" s="170"/>
      <c r="M36" s="170"/>
      <c r="N36" s="170"/>
      <c r="O36" s="170"/>
      <c r="P36" s="170"/>
      <c r="Q36" s="170"/>
    </row>
    <row r="37" spans="2:38" ht="15">
      <c r="B37" s="170"/>
      <c r="C37" s="170"/>
      <c r="D37" s="170"/>
      <c r="E37" s="170"/>
      <c r="F37" s="170"/>
      <c r="G37" s="170"/>
      <c r="K37" s="170"/>
      <c r="L37" s="170"/>
      <c r="M37" s="170"/>
      <c r="N37" s="170"/>
      <c r="O37" s="170"/>
      <c r="P37" s="170"/>
      <c r="Q37" s="170"/>
      <c r="S37" s="185"/>
      <c r="T37" s="171"/>
      <c r="U37" s="171"/>
      <c r="V37" s="171"/>
      <c r="W37" s="171"/>
      <c r="X37" s="171"/>
      <c r="Y37" s="171"/>
      <c r="AF37" s="170"/>
      <c r="AG37" s="170"/>
      <c r="AH37" s="170"/>
      <c r="AI37" s="170"/>
      <c r="AJ37" s="170"/>
      <c r="AK37" s="170"/>
      <c r="AL37" s="170"/>
    </row>
    <row r="38" spans="20:38" ht="15">
      <c r="T38" s="184"/>
      <c r="U38" s="184"/>
      <c r="V38" s="184"/>
      <c r="W38" s="184"/>
      <c r="X38" s="184"/>
      <c r="Y38" s="184"/>
      <c r="AF38" s="170"/>
      <c r="AG38" s="170"/>
      <c r="AH38" s="170"/>
      <c r="AI38" s="170"/>
      <c r="AJ38" s="170"/>
      <c r="AK38" s="170"/>
      <c r="AL38" s="170"/>
    </row>
    <row r="39" spans="32:38" ht="12.75">
      <c r="AF39" s="170"/>
      <c r="AG39" s="170"/>
      <c r="AH39" s="170"/>
      <c r="AI39" s="170"/>
      <c r="AJ39" s="170"/>
      <c r="AK39" s="170"/>
      <c r="AL39" s="170"/>
    </row>
    <row r="40" spans="1:38" ht="15.75">
      <c r="A40" s="171"/>
      <c r="P40" s="280" t="s">
        <v>163</v>
      </c>
      <c r="Q40" s="280"/>
      <c r="R40" s="280"/>
      <c r="S40" s="280"/>
      <c r="T40" s="280"/>
      <c r="U40" s="280"/>
      <c r="V40" s="280"/>
      <c r="W40" s="280"/>
      <c r="AF40" s="170"/>
      <c r="AG40" s="170"/>
      <c r="AH40" s="170"/>
      <c r="AI40" s="170"/>
      <c r="AJ40" s="170"/>
      <c r="AK40" s="170"/>
      <c r="AL40" s="170"/>
    </row>
    <row r="41" spans="1:42" s="238" customFormat="1" ht="23.25">
      <c r="A41" s="262" t="s">
        <v>205</v>
      </c>
      <c r="B41" s="262"/>
      <c r="C41" s="262"/>
      <c r="D41" s="262"/>
      <c r="E41" s="262"/>
      <c r="F41" s="262"/>
      <c r="G41" s="262"/>
      <c r="H41" s="262"/>
      <c r="J41" s="238" t="s">
        <v>174</v>
      </c>
      <c r="K41" s="238">
        <v>2012</v>
      </c>
      <c r="L41" s="238">
        <v>2013</v>
      </c>
      <c r="M41" s="239"/>
      <c r="N41" s="239"/>
      <c r="O41" s="239"/>
      <c r="P41" s="240"/>
      <c r="Q41" s="241" t="s">
        <v>162</v>
      </c>
      <c r="R41" s="241" t="s">
        <v>161</v>
      </c>
      <c r="S41" s="241" t="s">
        <v>160</v>
      </c>
      <c r="T41" s="241" t="s">
        <v>159</v>
      </c>
      <c r="U41" s="241">
        <v>19</v>
      </c>
      <c r="V41" s="241" t="s">
        <v>158</v>
      </c>
      <c r="W41" s="242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</row>
    <row r="42" spans="1:42" s="238" customFormat="1" ht="23.25">
      <c r="A42" s="262"/>
      <c r="B42" s="262" t="s">
        <v>162</v>
      </c>
      <c r="C42" s="262" t="s">
        <v>161</v>
      </c>
      <c r="D42" s="262" t="s">
        <v>160</v>
      </c>
      <c r="E42" s="262" t="s">
        <v>159</v>
      </c>
      <c r="F42" s="262">
        <v>19</v>
      </c>
      <c r="G42" s="262" t="s">
        <v>158</v>
      </c>
      <c r="H42" s="262"/>
      <c r="J42" s="239">
        <v>15</v>
      </c>
      <c r="K42" s="243">
        <v>2784</v>
      </c>
      <c r="L42" s="243">
        <v>2705</v>
      </c>
      <c r="M42" s="239"/>
      <c r="N42" s="239"/>
      <c r="O42" s="239"/>
      <c r="P42" s="240"/>
      <c r="Q42" s="241"/>
      <c r="R42" s="241"/>
      <c r="S42" s="241"/>
      <c r="T42" s="241"/>
      <c r="U42" s="241"/>
      <c r="V42" s="241"/>
      <c r="W42" s="242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</row>
    <row r="43" spans="1:42" s="238" customFormat="1" ht="23.25">
      <c r="A43" s="262"/>
      <c r="B43" s="262"/>
      <c r="C43" s="262"/>
      <c r="D43" s="262"/>
      <c r="E43" s="262"/>
      <c r="F43" s="262"/>
      <c r="G43" s="262"/>
      <c r="H43" s="262"/>
      <c r="J43" s="239">
        <v>16</v>
      </c>
      <c r="K43" s="243">
        <v>2882</v>
      </c>
      <c r="L43" s="243">
        <v>2758</v>
      </c>
      <c r="M43" s="239"/>
      <c r="N43" s="239"/>
      <c r="O43" s="239"/>
      <c r="P43" s="240" t="s">
        <v>173</v>
      </c>
      <c r="Q43" s="244">
        <v>0</v>
      </c>
      <c r="R43" s="244">
        <v>3</v>
      </c>
      <c r="S43" s="244">
        <v>1134</v>
      </c>
      <c r="T43" s="244">
        <v>1086</v>
      </c>
      <c r="U43" s="244">
        <v>93</v>
      </c>
      <c r="V43" s="245">
        <v>45</v>
      </c>
      <c r="W43" s="244">
        <f>SUM(Q43:V43)</f>
        <v>2361</v>
      </c>
      <c r="AB43" s="238">
        <v>5388</v>
      </c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</row>
    <row r="44" spans="1:42" s="238" customFormat="1" ht="23.25">
      <c r="A44" s="262" t="s">
        <v>206</v>
      </c>
      <c r="B44" s="262">
        <v>0</v>
      </c>
      <c r="C44" s="262">
        <v>3</v>
      </c>
      <c r="D44" s="262">
        <v>1203</v>
      </c>
      <c r="E44" s="262">
        <v>1042</v>
      </c>
      <c r="F44" s="262">
        <v>65</v>
      </c>
      <c r="G44" s="262">
        <v>24</v>
      </c>
      <c r="H44" s="262">
        <f>SUM(B44:G44)</f>
        <v>2337</v>
      </c>
      <c r="J44" s="239">
        <v>17</v>
      </c>
      <c r="K44" s="243">
        <v>2891</v>
      </c>
      <c r="L44" s="243">
        <v>2853</v>
      </c>
      <c r="M44" s="239"/>
      <c r="N44" s="239"/>
      <c r="O44" s="239"/>
      <c r="P44" s="246" t="s">
        <v>172</v>
      </c>
      <c r="Q44" s="247">
        <v>2830</v>
      </c>
      <c r="R44" s="247">
        <v>2838</v>
      </c>
      <c r="S44" s="247">
        <v>2969</v>
      </c>
      <c r="T44" s="247">
        <v>3063</v>
      </c>
      <c r="U44" s="247">
        <v>3102</v>
      </c>
      <c r="V44" s="247">
        <v>3069</v>
      </c>
      <c r="W44" s="248"/>
      <c r="AB44" s="238">
        <v>5498</v>
      </c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</row>
    <row r="45" spans="1:42" s="238" customFormat="1" ht="23.25">
      <c r="A45" s="262" t="s">
        <v>207</v>
      </c>
      <c r="B45" s="262">
        <v>2758</v>
      </c>
      <c r="C45" s="262">
        <v>2738</v>
      </c>
      <c r="D45" s="262">
        <v>2842</v>
      </c>
      <c r="E45" s="262">
        <v>2851</v>
      </c>
      <c r="F45" s="262">
        <v>2996</v>
      </c>
      <c r="G45" s="262">
        <v>3044</v>
      </c>
      <c r="H45" s="262"/>
      <c r="J45" s="249">
        <v>18</v>
      </c>
      <c r="K45" s="250">
        <v>2906</v>
      </c>
      <c r="L45" s="250">
        <v>2848</v>
      </c>
      <c r="M45" s="239"/>
      <c r="N45" s="239"/>
      <c r="O45" s="239"/>
      <c r="P45" s="251" t="s">
        <v>88</v>
      </c>
      <c r="Q45" s="252">
        <f aca="true" t="shared" si="12" ref="Q45:V45">Q43/Q44*100</f>
        <v>0</v>
      </c>
      <c r="R45" s="252">
        <f t="shared" si="12"/>
        <v>0.10570824524312897</v>
      </c>
      <c r="S45" s="252">
        <f t="shared" si="12"/>
        <v>38.19467834287639</v>
      </c>
      <c r="T45" s="252">
        <f t="shared" si="12"/>
        <v>35.45543584720862</v>
      </c>
      <c r="U45" s="252">
        <f t="shared" si="12"/>
        <v>2.998065764023211</v>
      </c>
      <c r="V45" s="252">
        <f t="shared" si="12"/>
        <v>1.466275659824047</v>
      </c>
      <c r="W45" s="252"/>
      <c r="AB45" s="238">
        <v>5560</v>
      </c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</row>
    <row r="46" spans="1:42" s="238" customFormat="1" ht="23.25">
      <c r="A46" s="262" t="s">
        <v>88</v>
      </c>
      <c r="B46" s="262">
        <f aca="true" t="shared" si="13" ref="B46:G46">B44/B45*100</f>
        <v>0</v>
      </c>
      <c r="C46" s="262">
        <f t="shared" si="13"/>
        <v>0.1095690284879474</v>
      </c>
      <c r="D46" s="262">
        <f t="shared" si="13"/>
        <v>42.32934553131598</v>
      </c>
      <c r="E46" s="262">
        <f t="shared" si="13"/>
        <v>36.548579445808485</v>
      </c>
      <c r="F46" s="262">
        <f t="shared" si="13"/>
        <v>2.1695594125500666</v>
      </c>
      <c r="G46" s="262">
        <f t="shared" si="13"/>
        <v>0.7884362680683311</v>
      </c>
      <c r="H46" s="263">
        <f>SUM(B46:G46)</f>
        <v>81.94548968623081</v>
      </c>
      <c r="J46" s="249">
        <v>19</v>
      </c>
      <c r="K46" s="250">
        <v>3035</v>
      </c>
      <c r="L46" s="250">
        <v>2864</v>
      </c>
      <c r="M46" s="239"/>
      <c r="N46" s="239"/>
      <c r="O46" s="239"/>
      <c r="P46" s="240"/>
      <c r="Q46" s="248"/>
      <c r="R46" s="248"/>
      <c r="S46" s="248"/>
      <c r="T46" s="248"/>
      <c r="U46" s="248"/>
      <c r="V46" s="252"/>
      <c r="W46" s="252"/>
      <c r="AB46" s="238">
        <v>5779</v>
      </c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</row>
    <row r="47" spans="1:42" s="238" customFormat="1" ht="23.25">
      <c r="A47" s="262"/>
      <c r="B47" s="262"/>
      <c r="C47" s="262"/>
      <c r="D47" s="262"/>
      <c r="E47" s="262"/>
      <c r="F47" s="262"/>
      <c r="G47" s="262"/>
      <c r="H47" s="262"/>
      <c r="J47" s="249">
        <v>20</v>
      </c>
      <c r="K47" s="250">
        <v>3119</v>
      </c>
      <c r="L47" s="250">
        <v>2990</v>
      </c>
      <c r="M47" s="239"/>
      <c r="N47" s="239"/>
      <c r="O47" s="239"/>
      <c r="P47" s="240" t="s">
        <v>171</v>
      </c>
      <c r="Q47" s="244">
        <v>0</v>
      </c>
      <c r="R47" s="244">
        <v>3</v>
      </c>
      <c r="S47" s="244">
        <v>1285</v>
      </c>
      <c r="T47" s="244">
        <v>1007</v>
      </c>
      <c r="U47" s="244">
        <v>61</v>
      </c>
      <c r="V47" s="253">
        <v>41</v>
      </c>
      <c r="W47" s="244">
        <f>SUM(Q47:V47)</f>
        <v>2397</v>
      </c>
      <c r="AB47" s="238">
        <v>5847</v>
      </c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</row>
    <row r="48" spans="1:42" s="238" customFormat="1" ht="23.25">
      <c r="A48" s="262" t="s">
        <v>208</v>
      </c>
      <c r="B48" s="262">
        <v>0</v>
      </c>
      <c r="C48" s="262">
        <v>1</v>
      </c>
      <c r="D48" s="262">
        <v>1289</v>
      </c>
      <c r="E48" s="262">
        <v>988</v>
      </c>
      <c r="F48" s="262">
        <v>48</v>
      </c>
      <c r="G48" s="262">
        <v>30</v>
      </c>
      <c r="H48" s="262">
        <f>SUM(B48:G48)</f>
        <v>2356</v>
      </c>
      <c r="J48" s="254" t="s">
        <v>170</v>
      </c>
      <c r="K48" s="238">
        <v>2012</v>
      </c>
      <c r="L48" s="238">
        <v>2013</v>
      </c>
      <c r="M48" s="239"/>
      <c r="N48" s="239"/>
      <c r="O48" s="239"/>
      <c r="P48" s="246" t="s">
        <v>169</v>
      </c>
      <c r="Q48" s="247">
        <v>2705</v>
      </c>
      <c r="R48" s="247">
        <v>2758</v>
      </c>
      <c r="S48" s="247">
        <v>2853</v>
      </c>
      <c r="T48" s="247">
        <v>2848</v>
      </c>
      <c r="U48" s="247">
        <v>2864</v>
      </c>
      <c r="V48" s="247">
        <v>2990</v>
      </c>
      <c r="W48" s="252"/>
      <c r="AB48" s="238">
        <v>5910</v>
      </c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</row>
    <row r="49" spans="1:42" s="238" customFormat="1" ht="23.25">
      <c r="A49" s="262" t="s">
        <v>209</v>
      </c>
      <c r="B49" s="262">
        <v>2684</v>
      </c>
      <c r="C49" s="262">
        <v>2652</v>
      </c>
      <c r="D49" s="262">
        <v>2675</v>
      </c>
      <c r="E49" s="262">
        <v>2714</v>
      </c>
      <c r="F49" s="262">
        <v>2807</v>
      </c>
      <c r="G49" s="262">
        <v>2826</v>
      </c>
      <c r="H49" s="262"/>
      <c r="J49" s="239">
        <v>15</v>
      </c>
      <c r="K49" s="243">
        <v>2839</v>
      </c>
      <c r="L49" s="243">
        <v>2830</v>
      </c>
      <c r="M49" s="239"/>
      <c r="N49" s="239"/>
      <c r="O49" s="239"/>
      <c r="P49" s="251" t="s">
        <v>88</v>
      </c>
      <c r="Q49" s="252">
        <f aca="true" t="shared" si="14" ref="Q49:V49">Q47/Q48*100</f>
        <v>0</v>
      </c>
      <c r="R49" s="252">
        <f t="shared" si="14"/>
        <v>0.10877447425670776</v>
      </c>
      <c r="S49" s="252">
        <f t="shared" si="14"/>
        <v>45.04030844724851</v>
      </c>
      <c r="T49" s="252">
        <f t="shared" si="14"/>
        <v>35.35814606741573</v>
      </c>
      <c r="U49" s="252">
        <f t="shared" si="14"/>
        <v>2.1298882681564244</v>
      </c>
      <c r="V49" s="252">
        <f t="shared" si="14"/>
        <v>1.37123745819398</v>
      </c>
      <c r="W49" s="252">
        <f>SUM(Q49:V49)</f>
        <v>84.00835471527135</v>
      </c>
      <c r="AB49" s="238">
        <v>6001</v>
      </c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</row>
    <row r="50" spans="1:42" s="238" customFormat="1" ht="23.25">
      <c r="A50" s="262" t="s">
        <v>88</v>
      </c>
      <c r="B50" s="262">
        <f aca="true" t="shared" si="15" ref="B50:G50">B48/B49*100</f>
        <v>0</v>
      </c>
      <c r="C50" s="262">
        <f t="shared" si="15"/>
        <v>0.037707390648567124</v>
      </c>
      <c r="D50" s="262">
        <f t="shared" si="15"/>
        <v>48.18691588785047</v>
      </c>
      <c r="E50" s="262">
        <f t="shared" si="15"/>
        <v>36.403831982313925</v>
      </c>
      <c r="F50" s="262">
        <f t="shared" si="15"/>
        <v>1.7100106875667973</v>
      </c>
      <c r="G50" s="262">
        <f t="shared" si="15"/>
        <v>1.0615711252653928</v>
      </c>
      <c r="H50" s="262">
        <f>SUM(B50:G50)</f>
        <v>87.40003707364514</v>
      </c>
      <c r="J50" s="239">
        <v>16</v>
      </c>
      <c r="K50" s="243">
        <v>2963</v>
      </c>
      <c r="L50" s="243">
        <v>2838</v>
      </c>
      <c r="M50" s="239"/>
      <c r="N50" s="239"/>
      <c r="O50" s="239"/>
      <c r="P50" s="240"/>
      <c r="Q50" s="248"/>
      <c r="R50" s="248"/>
      <c r="S50" s="248"/>
      <c r="T50" s="248"/>
      <c r="U50" s="248"/>
      <c r="V50" s="252"/>
      <c r="W50" s="252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</row>
    <row r="51" spans="1:42" s="238" customFormat="1" ht="23.25">
      <c r="A51" s="262"/>
      <c r="B51" s="262"/>
      <c r="C51" s="262"/>
      <c r="D51" s="262"/>
      <c r="E51" s="262"/>
      <c r="F51" s="262"/>
      <c r="G51" s="262"/>
      <c r="H51" s="262"/>
      <c r="J51" s="239">
        <v>17</v>
      </c>
      <c r="K51" s="243">
        <v>3063</v>
      </c>
      <c r="L51" s="243">
        <v>2969</v>
      </c>
      <c r="M51" s="239"/>
      <c r="N51" s="239"/>
      <c r="O51" s="239"/>
      <c r="P51" s="240" t="s">
        <v>168</v>
      </c>
      <c r="Q51" s="248">
        <f aca="true" t="shared" si="16" ref="Q51:V51">SUM(Q43+Q47)</f>
        <v>0</v>
      </c>
      <c r="R51" s="248">
        <f t="shared" si="16"/>
        <v>6</v>
      </c>
      <c r="S51" s="248">
        <f t="shared" si="16"/>
        <v>2419</v>
      </c>
      <c r="T51" s="248">
        <f t="shared" si="16"/>
        <v>2093</v>
      </c>
      <c r="U51" s="248">
        <f t="shared" si="16"/>
        <v>154</v>
      </c>
      <c r="V51" s="248">
        <f t="shared" si="16"/>
        <v>86</v>
      </c>
      <c r="W51" s="244">
        <f>SUM(Q51:V51)</f>
        <v>4758</v>
      </c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</row>
    <row r="52" spans="1:42" s="238" customFormat="1" ht="23.25">
      <c r="A52" s="262" t="s">
        <v>210</v>
      </c>
      <c r="B52" s="262">
        <f>B44+B48</f>
        <v>0</v>
      </c>
      <c r="C52" s="262">
        <f aca="true" t="shared" si="17" ref="C52:H52">C44+C48</f>
        <v>4</v>
      </c>
      <c r="D52" s="262">
        <f t="shared" si="17"/>
        <v>2492</v>
      </c>
      <c r="E52" s="262">
        <f t="shared" si="17"/>
        <v>2030</v>
      </c>
      <c r="F52" s="262">
        <f t="shared" si="17"/>
        <v>113</v>
      </c>
      <c r="G52" s="262">
        <f t="shared" si="17"/>
        <v>54</v>
      </c>
      <c r="H52" s="262">
        <f t="shared" si="17"/>
        <v>4693</v>
      </c>
      <c r="J52" s="249">
        <v>18</v>
      </c>
      <c r="K52" s="250">
        <v>3129</v>
      </c>
      <c r="L52" s="250">
        <v>3063</v>
      </c>
      <c r="M52" s="239"/>
      <c r="N52" s="239"/>
      <c r="O52" s="239"/>
      <c r="P52" s="246" t="s">
        <v>167</v>
      </c>
      <c r="Q52" s="255">
        <v>5535</v>
      </c>
      <c r="R52" s="255">
        <v>5596</v>
      </c>
      <c r="S52" s="255">
        <v>5822</v>
      </c>
      <c r="T52" s="255">
        <v>5911</v>
      </c>
      <c r="U52" s="255">
        <v>5966</v>
      </c>
      <c r="V52" s="255">
        <v>6059</v>
      </c>
      <c r="W52" s="252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</row>
    <row r="53" spans="1:42" s="238" customFormat="1" ht="23.25">
      <c r="A53" s="262" t="s">
        <v>211</v>
      </c>
      <c r="B53" s="262">
        <v>5442</v>
      </c>
      <c r="C53" s="262">
        <v>5390</v>
      </c>
      <c r="D53" s="262">
        <v>5517</v>
      </c>
      <c r="E53" s="262">
        <v>5565</v>
      </c>
      <c r="F53" s="262">
        <v>5803</v>
      </c>
      <c r="G53" s="262">
        <v>5870</v>
      </c>
      <c r="H53" s="262"/>
      <c r="J53" s="249">
        <v>19</v>
      </c>
      <c r="K53" s="250">
        <v>3130</v>
      </c>
      <c r="L53" s="250">
        <v>3102</v>
      </c>
      <c r="M53" s="239"/>
      <c r="N53" s="239"/>
      <c r="O53" s="239"/>
      <c r="P53" s="251" t="s">
        <v>88</v>
      </c>
      <c r="Q53" s="252">
        <f aca="true" t="shared" si="18" ref="Q53:V53">Q51/Q52*100</f>
        <v>0</v>
      </c>
      <c r="R53" s="252">
        <f t="shared" si="18"/>
        <v>0.10721944245889921</v>
      </c>
      <c r="S53" s="252">
        <f t="shared" si="18"/>
        <v>41.54929577464789</v>
      </c>
      <c r="T53" s="252">
        <f t="shared" si="18"/>
        <v>35.40856031128405</v>
      </c>
      <c r="U53" s="252">
        <f t="shared" si="18"/>
        <v>2.5812939993295343</v>
      </c>
      <c r="V53" s="252">
        <f t="shared" si="18"/>
        <v>1.419376134675689</v>
      </c>
      <c r="W53" s="252">
        <f>SUM(Q53:V53)</f>
        <v>81.06574566239605</v>
      </c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</row>
    <row r="54" spans="1:42" s="238" customFormat="1" ht="23.25">
      <c r="A54" s="262" t="s">
        <v>88</v>
      </c>
      <c r="B54" s="262">
        <f aca="true" t="shared" si="19" ref="B54:G54">B52/B53*100</f>
        <v>0</v>
      </c>
      <c r="C54" s="262">
        <f t="shared" si="19"/>
        <v>0.07421150278293136</v>
      </c>
      <c r="D54" s="262">
        <f t="shared" si="19"/>
        <v>45.1694761645822</v>
      </c>
      <c r="E54" s="262">
        <f t="shared" si="19"/>
        <v>36.477987421383645</v>
      </c>
      <c r="F54" s="262">
        <f t="shared" si="19"/>
        <v>1.947268654144408</v>
      </c>
      <c r="G54" s="262">
        <f t="shared" si="19"/>
        <v>0.9199318568994889</v>
      </c>
      <c r="H54" s="262">
        <f>SUM(B54:G54)</f>
        <v>84.58887559979269</v>
      </c>
      <c r="J54" s="249">
        <v>20</v>
      </c>
      <c r="K54" s="250">
        <v>3177</v>
      </c>
      <c r="L54" s="250">
        <v>3069</v>
      </c>
      <c r="M54" s="239"/>
      <c r="N54" s="239"/>
      <c r="O54" s="239"/>
      <c r="P54" s="256" t="s">
        <v>166</v>
      </c>
      <c r="Q54" s="255">
        <f aca="true" t="shared" si="20" ref="Q54:V54">Q48+Q44</f>
        <v>5535</v>
      </c>
      <c r="R54" s="255">
        <f t="shared" si="20"/>
        <v>5596</v>
      </c>
      <c r="S54" s="255">
        <f t="shared" si="20"/>
        <v>5822</v>
      </c>
      <c r="T54" s="255">
        <f t="shared" si="20"/>
        <v>5911</v>
      </c>
      <c r="U54" s="255">
        <f t="shared" si="20"/>
        <v>5966</v>
      </c>
      <c r="V54" s="255">
        <f t="shared" si="20"/>
        <v>6059</v>
      </c>
      <c r="W54" s="244"/>
      <c r="AB54" s="238">
        <v>2728</v>
      </c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</row>
    <row r="55" spans="1:42" s="238" customFormat="1" ht="23.25">
      <c r="A55" s="238" t="s">
        <v>166</v>
      </c>
      <c r="B55" s="238">
        <f aca="true" t="shared" si="21" ref="B55:G55">B45+B49</f>
        <v>5442</v>
      </c>
      <c r="C55" s="238">
        <f t="shared" si="21"/>
        <v>5390</v>
      </c>
      <c r="D55" s="238">
        <f t="shared" si="21"/>
        <v>5517</v>
      </c>
      <c r="E55" s="238">
        <f t="shared" si="21"/>
        <v>5565</v>
      </c>
      <c r="F55" s="238">
        <f t="shared" si="21"/>
        <v>5803</v>
      </c>
      <c r="G55" s="238">
        <f t="shared" si="21"/>
        <v>5870</v>
      </c>
      <c r="J55" s="254" t="s">
        <v>165</v>
      </c>
      <c r="K55" s="254"/>
      <c r="L55" s="254"/>
      <c r="M55" s="239"/>
      <c r="N55" s="239"/>
      <c r="O55" s="239"/>
      <c r="P55" s="240"/>
      <c r="Q55" s="248">
        <f aca="true" t="shared" si="22" ref="Q55:V55">Q54-Q52</f>
        <v>0</v>
      </c>
      <c r="R55" s="248">
        <f t="shared" si="22"/>
        <v>0</v>
      </c>
      <c r="S55" s="248">
        <f t="shared" si="22"/>
        <v>0</v>
      </c>
      <c r="T55" s="248">
        <f t="shared" si="22"/>
        <v>0</v>
      </c>
      <c r="U55" s="248">
        <f t="shared" si="22"/>
        <v>0</v>
      </c>
      <c r="V55" s="248">
        <f t="shared" si="22"/>
        <v>0</v>
      </c>
      <c r="W55" s="244"/>
      <c r="AB55" s="238">
        <v>2817</v>
      </c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</row>
    <row r="56" spans="2:38" s="238" customFormat="1" ht="23.25">
      <c r="B56" s="238">
        <v>0</v>
      </c>
      <c r="C56" s="238">
        <v>0</v>
      </c>
      <c r="D56" s="238">
        <v>0</v>
      </c>
      <c r="E56" s="238">
        <v>0</v>
      </c>
      <c r="F56" s="238">
        <v>0</v>
      </c>
      <c r="G56" s="238">
        <v>0</v>
      </c>
      <c r="J56" s="239">
        <v>15</v>
      </c>
      <c r="K56" s="250">
        <f>K42+K49</f>
        <v>5623</v>
      </c>
      <c r="L56" s="250">
        <v>5535</v>
      </c>
      <c r="M56" s="239"/>
      <c r="N56" s="239"/>
      <c r="O56" s="239"/>
      <c r="P56" s="239"/>
      <c r="Q56" s="239"/>
      <c r="AB56" s="238">
        <v>2831</v>
      </c>
      <c r="AF56" s="239"/>
      <c r="AG56" s="239"/>
      <c r="AH56" s="239"/>
      <c r="AI56" s="239"/>
      <c r="AJ56" s="239"/>
      <c r="AK56" s="239"/>
      <c r="AL56" s="239"/>
    </row>
    <row r="57" spans="2:38" s="238" customFormat="1" ht="23.25">
      <c r="B57" s="238">
        <v>5546</v>
      </c>
      <c r="C57" s="238">
        <v>5611</v>
      </c>
      <c r="D57" s="238">
        <v>5847</v>
      </c>
      <c r="E57" s="238">
        <v>5943</v>
      </c>
      <c r="F57" s="238">
        <v>6016</v>
      </c>
      <c r="G57" s="238">
        <v>6138</v>
      </c>
      <c r="J57" s="239">
        <v>16</v>
      </c>
      <c r="K57" s="250">
        <f>K43+K50</f>
        <v>5845</v>
      </c>
      <c r="L57" s="250">
        <v>5596</v>
      </c>
      <c r="M57" s="239"/>
      <c r="N57" s="239"/>
      <c r="O57" s="239"/>
      <c r="P57" s="239"/>
      <c r="Q57" s="239"/>
      <c r="AB57" s="238">
        <v>2969</v>
      </c>
      <c r="AF57" s="239"/>
      <c r="AG57" s="239"/>
      <c r="AH57" s="239"/>
      <c r="AI57" s="239"/>
      <c r="AJ57" s="239"/>
      <c r="AK57" s="239"/>
      <c r="AL57" s="239"/>
    </row>
    <row r="58" spans="2:38" s="238" customFormat="1" ht="23.25">
      <c r="B58" s="238">
        <v>11</v>
      </c>
      <c r="C58" s="238">
        <v>15</v>
      </c>
      <c r="D58" s="238">
        <v>25</v>
      </c>
      <c r="E58" s="238">
        <v>32</v>
      </c>
      <c r="F58" s="238">
        <v>50</v>
      </c>
      <c r="G58" s="238">
        <v>79</v>
      </c>
      <c r="J58" s="239">
        <v>17</v>
      </c>
      <c r="K58" s="250">
        <f>K44+K51</f>
        <v>5954</v>
      </c>
      <c r="L58" s="250">
        <v>5822</v>
      </c>
      <c r="M58" s="239"/>
      <c r="N58" s="239"/>
      <c r="O58" s="239"/>
      <c r="P58" s="239"/>
      <c r="Q58" s="257"/>
      <c r="R58" s="257"/>
      <c r="S58" s="257"/>
      <c r="T58" s="257"/>
      <c r="U58" s="257"/>
      <c r="V58" s="257"/>
      <c r="W58" s="257"/>
      <c r="AB58" s="238">
        <v>3040</v>
      </c>
      <c r="AF58" s="239"/>
      <c r="AG58" s="239"/>
      <c r="AH58" s="239"/>
      <c r="AI58" s="239"/>
      <c r="AJ58" s="239"/>
      <c r="AK58" s="239"/>
      <c r="AL58" s="239"/>
    </row>
    <row r="59" spans="2:38" s="238" customFormat="1" ht="23.25">
      <c r="B59" s="239"/>
      <c r="C59" s="239"/>
      <c r="D59" s="239">
        <v>25</v>
      </c>
      <c r="E59" s="239">
        <v>1</v>
      </c>
      <c r="F59" s="239">
        <v>0</v>
      </c>
      <c r="G59" s="239">
        <v>1</v>
      </c>
      <c r="H59" s="239"/>
      <c r="J59" s="249">
        <v>18</v>
      </c>
      <c r="K59" s="250">
        <f>K45+K52</f>
        <v>6035</v>
      </c>
      <c r="L59" s="250">
        <v>5911</v>
      </c>
      <c r="M59" s="239"/>
      <c r="N59" s="239"/>
      <c r="O59" s="239"/>
      <c r="P59" s="279" t="s">
        <v>164</v>
      </c>
      <c r="Q59" s="279"/>
      <c r="R59" s="279"/>
      <c r="S59" s="279"/>
      <c r="T59" s="279"/>
      <c r="U59" s="279"/>
      <c r="V59" s="279"/>
      <c r="W59" s="279"/>
      <c r="AB59" s="238">
        <v>3070</v>
      </c>
      <c r="AF59" s="239"/>
      <c r="AG59" s="239"/>
      <c r="AH59" s="239"/>
      <c r="AI59" s="239"/>
      <c r="AJ59" s="239"/>
      <c r="AK59" s="239"/>
      <c r="AL59" s="239"/>
    </row>
    <row r="60" spans="2:38" s="238" customFormat="1" ht="23.25">
      <c r="B60" s="239"/>
      <c r="C60" s="239"/>
      <c r="D60" s="239">
        <v>26</v>
      </c>
      <c r="E60" s="239">
        <v>3</v>
      </c>
      <c r="F60" s="239">
        <v>1</v>
      </c>
      <c r="G60" s="239">
        <v>4</v>
      </c>
      <c r="H60" s="239"/>
      <c r="J60" s="249">
        <v>19</v>
      </c>
      <c r="K60" s="250">
        <f>K46+K53</f>
        <v>6165</v>
      </c>
      <c r="L60" s="250">
        <v>5966</v>
      </c>
      <c r="M60" s="239"/>
      <c r="N60" s="239"/>
      <c r="O60" s="239"/>
      <c r="P60" s="241"/>
      <c r="Q60" s="241" t="s">
        <v>162</v>
      </c>
      <c r="R60" s="241" t="s">
        <v>161</v>
      </c>
      <c r="S60" s="241" t="s">
        <v>160</v>
      </c>
      <c r="T60" s="241" t="s">
        <v>159</v>
      </c>
      <c r="U60" s="241">
        <v>19</v>
      </c>
      <c r="V60" s="242" t="s">
        <v>158</v>
      </c>
      <c r="W60" s="240"/>
      <c r="AB60" s="238">
        <v>3033</v>
      </c>
      <c r="AF60" s="239"/>
      <c r="AG60" s="239"/>
      <c r="AH60" s="239"/>
      <c r="AI60" s="239"/>
      <c r="AJ60" s="239"/>
      <c r="AK60" s="239"/>
      <c r="AL60" s="239"/>
    </row>
    <row r="61" spans="1:38" s="238" customFormat="1" ht="23.25">
      <c r="A61" s="238">
        <v>0</v>
      </c>
      <c r="B61" s="239">
        <v>3</v>
      </c>
      <c r="C61" s="239">
        <v>1203</v>
      </c>
      <c r="D61" s="239">
        <v>1042</v>
      </c>
      <c r="E61" s="239">
        <v>65</v>
      </c>
      <c r="F61" s="239">
        <v>24</v>
      </c>
      <c r="G61" s="239">
        <v>2337</v>
      </c>
      <c r="H61" s="239"/>
      <c r="J61" s="249">
        <v>1208</v>
      </c>
      <c r="K61" s="250">
        <v>1037</v>
      </c>
      <c r="L61" s="250">
        <v>65</v>
      </c>
      <c r="M61" s="239">
        <v>24</v>
      </c>
      <c r="N61" s="239">
        <v>2337</v>
      </c>
      <c r="O61" s="239"/>
      <c r="P61" s="241"/>
      <c r="Q61" s="241"/>
      <c r="R61" s="241"/>
      <c r="S61" s="241"/>
      <c r="T61" s="241"/>
      <c r="U61" s="241"/>
      <c r="V61" s="242"/>
      <c r="W61" s="240"/>
      <c r="AB61" s="238">
        <v>3040</v>
      </c>
      <c r="AC61" s="238">
        <v>3</v>
      </c>
      <c r="AD61" s="238">
        <v>1208</v>
      </c>
      <c r="AE61" s="238">
        <v>1037</v>
      </c>
      <c r="AF61" s="239">
        <v>65</v>
      </c>
      <c r="AG61" s="239">
        <v>24</v>
      </c>
      <c r="AH61" s="239">
        <v>2337</v>
      </c>
      <c r="AI61" s="239"/>
      <c r="AJ61" s="239"/>
      <c r="AK61" s="239"/>
      <c r="AL61" s="239"/>
    </row>
    <row r="62" spans="1:38" s="238" customFormat="1" ht="23.25">
      <c r="A62" s="238">
        <v>0</v>
      </c>
      <c r="B62" s="239">
        <v>1</v>
      </c>
      <c r="C62" s="239">
        <v>1289</v>
      </c>
      <c r="D62" s="239">
        <v>988</v>
      </c>
      <c r="E62" s="239">
        <v>48</v>
      </c>
      <c r="F62" s="239">
        <v>30</v>
      </c>
      <c r="G62" s="239">
        <v>2356</v>
      </c>
      <c r="H62" s="239"/>
      <c r="J62" s="238">
        <v>1293</v>
      </c>
      <c r="K62" s="239">
        <v>983</v>
      </c>
      <c r="L62" s="239">
        <v>48</v>
      </c>
      <c r="M62" s="239">
        <v>30</v>
      </c>
      <c r="N62" s="239">
        <v>2356</v>
      </c>
      <c r="O62" s="239"/>
      <c r="P62" s="244" t="s">
        <v>157</v>
      </c>
      <c r="Q62" s="244">
        <v>0</v>
      </c>
      <c r="R62" s="244">
        <v>1</v>
      </c>
      <c r="S62" s="244">
        <v>1189</v>
      </c>
      <c r="T62" s="244">
        <v>1088</v>
      </c>
      <c r="U62" s="244">
        <v>77</v>
      </c>
      <c r="V62" s="244">
        <v>32</v>
      </c>
      <c r="W62" s="244">
        <f>SUM(Q62:V62)</f>
        <v>2387</v>
      </c>
      <c r="AB62" s="238">
        <v>3206</v>
      </c>
      <c r="AC62" s="238">
        <v>2</v>
      </c>
      <c r="AD62" s="238">
        <v>1293</v>
      </c>
      <c r="AE62" s="238">
        <v>983</v>
      </c>
      <c r="AF62" s="239">
        <v>48</v>
      </c>
      <c r="AG62" s="239">
        <v>30</v>
      </c>
      <c r="AH62" s="239">
        <v>2356</v>
      </c>
      <c r="AI62" s="239"/>
      <c r="AJ62" s="239"/>
      <c r="AK62" s="239"/>
      <c r="AL62" s="239"/>
    </row>
    <row r="63" spans="1:38" s="238" customFormat="1" ht="23.25">
      <c r="A63" s="238">
        <v>0</v>
      </c>
      <c r="B63" s="239">
        <v>4</v>
      </c>
      <c r="C63" s="239">
        <v>2492</v>
      </c>
      <c r="D63" s="239">
        <v>2030</v>
      </c>
      <c r="E63" s="239">
        <v>113</v>
      </c>
      <c r="F63" s="239">
        <v>54</v>
      </c>
      <c r="G63" s="239">
        <v>4693</v>
      </c>
      <c r="H63" s="239"/>
      <c r="J63" s="238">
        <v>2501</v>
      </c>
      <c r="K63" s="239">
        <v>2020</v>
      </c>
      <c r="L63" s="239">
        <v>113</v>
      </c>
      <c r="M63" s="239">
        <v>54</v>
      </c>
      <c r="N63" s="239">
        <v>4693</v>
      </c>
      <c r="O63" s="239"/>
      <c r="P63" s="258" t="s">
        <v>156</v>
      </c>
      <c r="Q63" s="258">
        <v>2728</v>
      </c>
      <c r="R63" s="258">
        <v>2817</v>
      </c>
      <c r="S63" s="258">
        <v>2831</v>
      </c>
      <c r="T63" s="258">
        <v>2969</v>
      </c>
      <c r="U63" s="258">
        <v>3040</v>
      </c>
      <c r="V63" s="259">
        <v>3070</v>
      </c>
      <c r="W63" s="260"/>
      <c r="AB63" s="238">
        <v>3306</v>
      </c>
      <c r="AC63" s="238">
        <v>5</v>
      </c>
      <c r="AD63" s="238">
        <v>2501</v>
      </c>
      <c r="AE63" s="238">
        <v>2020</v>
      </c>
      <c r="AF63" s="239">
        <v>113</v>
      </c>
      <c r="AG63" s="239">
        <v>54</v>
      </c>
      <c r="AH63" s="239">
        <v>4693</v>
      </c>
      <c r="AI63" s="239"/>
      <c r="AJ63" s="239"/>
      <c r="AK63" s="239"/>
      <c r="AL63" s="239"/>
    </row>
    <row r="64" spans="2:38" s="238" customFormat="1" ht="23.25">
      <c r="B64" s="239"/>
      <c r="C64" s="239"/>
      <c r="D64" s="239">
        <v>30</v>
      </c>
      <c r="E64" s="239">
        <v>0</v>
      </c>
      <c r="F64" s="239">
        <v>1</v>
      </c>
      <c r="G64" s="239">
        <v>1</v>
      </c>
      <c r="H64" s="239"/>
      <c r="K64" s="239"/>
      <c r="L64" s="239"/>
      <c r="M64" s="239"/>
      <c r="N64" s="239"/>
      <c r="O64" s="239"/>
      <c r="P64" s="252" t="s">
        <v>88</v>
      </c>
      <c r="Q64" s="252">
        <f aca="true" t="shared" si="23" ref="Q64:V64">Q62/Q63*100</f>
        <v>0</v>
      </c>
      <c r="R64" s="252">
        <f t="shared" si="23"/>
        <v>0.03549875754348598</v>
      </c>
      <c r="S64" s="252">
        <f t="shared" si="23"/>
        <v>41.999293535853056</v>
      </c>
      <c r="T64" s="252">
        <f t="shared" si="23"/>
        <v>36.64533512967329</v>
      </c>
      <c r="U64" s="252">
        <f t="shared" si="23"/>
        <v>2.5328947368421053</v>
      </c>
      <c r="V64" s="252">
        <f t="shared" si="23"/>
        <v>1.0423452768729642</v>
      </c>
      <c r="W64" s="252">
        <f>SUM(Q64:V64)</f>
        <v>82.25536743678491</v>
      </c>
      <c r="AB64" s="238">
        <v>3083</v>
      </c>
      <c r="AF64" s="239"/>
      <c r="AG64" s="239"/>
      <c r="AH64" s="239"/>
      <c r="AI64" s="239"/>
      <c r="AJ64" s="239"/>
      <c r="AK64" s="239"/>
      <c r="AL64" s="239"/>
    </row>
    <row r="65" spans="2:38" s="238" customFormat="1" ht="23.25">
      <c r="B65" s="239"/>
      <c r="C65" s="239"/>
      <c r="D65" s="239">
        <v>31</v>
      </c>
      <c r="E65" s="239">
        <v>1</v>
      </c>
      <c r="F65" s="239">
        <v>0</v>
      </c>
      <c r="G65" s="239">
        <v>1</v>
      </c>
      <c r="H65" s="239"/>
      <c r="K65" s="239"/>
      <c r="L65" s="239"/>
      <c r="M65" s="239"/>
      <c r="N65" s="239"/>
      <c r="O65" s="239"/>
      <c r="P65" s="248"/>
      <c r="Q65" s="248"/>
      <c r="R65" s="248"/>
      <c r="S65" s="248"/>
      <c r="T65" s="248"/>
      <c r="U65" s="252"/>
      <c r="V65" s="252"/>
      <c r="W65" s="240"/>
      <c r="AB65" s="238">
        <v>3035</v>
      </c>
      <c r="AF65" s="239"/>
      <c r="AG65" s="239"/>
      <c r="AH65" s="239"/>
      <c r="AI65" s="239"/>
      <c r="AJ65" s="239"/>
      <c r="AK65" s="239"/>
      <c r="AL65" s="239"/>
    </row>
    <row r="66" spans="2:38" s="238" customFormat="1" ht="23.25">
      <c r="B66" s="239"/>
      <c r="C66" s="239"/>
      <c r="D66" s="239">
        <v>32</v>
      </c>
      <c r="E66" s="239">
        <v>3</v>
      </c>
      <c r="F66" s="239">
        <v>0</v>
      </c>
      <c r="G66" s="239">
        <v>3</v>
      </c>
      <c r="H66" s="239"/>
      <c r="K66" s="239"/>
      <c r="L66" s="239"/>
      <c r="M66" s="239"/>
      <c r="N66" s="239"/>
      <c r="O66" s="239"/>
      <c r="P66" s="244" t="s">
        <v>155</v>
      </c>
      <c r="Q66" s="244">
        <v>0</v>
      </c>
      <c r="R66" s="244">
        <v>1</v>
      </c>
      <c r="S66" s="244">
        <v>1282</v>
      </c>
      <c r="T66" s="244">
        <v>977</v>
      </c>
      <c r="U66" s="244">
        <v>47</v>
      </c>
      <c r="V66" s="244">
        <v>40</v>
      </c>
      <c r="W66" s="244">
        <f>SUM(Q66:V66)</f>
        <v>2347</v>
      </c>
      <c r="AB66" s="238">
        <v>3101</v>
      </c>
      <c r="AF66" s="239"/>
      <c r="AG66" s="239"/>
      <c r="AH66" s="239"/>
      <c r="AI66" s="239"/>
      <c r="AJ66" s="239"/>
      <c r="AK66" s="239"/>
      <c r="AL66" s="239"/>
    </row>
    <row r="67" spans="2:38" s="238" customFormat="1" ht="23.25">
      <c r="B67" s="239"/>
      <c r="C67" s="239"/>
      <c r="D67" s="239">
        <v>33</v>
      </c>
      <c r="E67" s="239">
        <v>2</v>
      </c>
      <c r="F67" s="239">
        <v>1</v>
      </c>
      <c r="G67" s="239">
        <v>3</v>
      </c>
      <c r="H67" s="239"/>
      <c r="J67" s="238">
        <v>5388</v>
      </c>
      <c r="K67" s="239"/>
      <c r="L67" s="239"/>
      <c r="M67" s="239"/>
      <c r="N67" s="239"/>
      <c r="O67" s="239"/>
      <c r="P67" s="258" t="s">
        <v>154</v>
      </c>
      <c r="Q67" s="258">
        <f aca="true" t="shared" si="24" ref="Q67:V67">Q71-Q63</f>
        <v>2660</v>
      </c>
      <c r="R67" s="258">
        <f t="shared" si="24"/>
        <v>2681</v>
      </c>
      <c r="S67" s="258">
        <f t="shared" si="24"/>
        <v>2729</v>
      </c>
      <c r="T67" s="258">
        <f t="shared" si="24"/>
        <v>2810</v>
      </c>
      <c r="U67" s="258">
        <f t="shared" si="24"/>
        <v>2807</v>
      </c>
      <c r="V67" s="258">
        <f t="shared" si="24"/>
        <v>2840</v>
      </c>
      <c r="W67" s="260"/>
      <c r="AF67" s="239"/>
      <c r="AG67" s="239"/>
      <c r="AH67" s="239"/>
      <c r="AI67" s="239"/>
      <c r="AJ67" s="239"/>
      <c r="AK67" s="239"/>
      <c r="AL67" s="239"/>
    </row>
    <row r="68" spans="2:38" s="238" customFormat="1" ht="23.25">
      <c r="B68" s="239"/>
      <c r="C68" s="239"/>
      <c r="D68" s="239">
        <v>34</v>
      </c>
      <c r="E68" s="239">
        <v>0</v>
      </c>
      <c r="F68" s="239">
        <v>1</v>
      </c>
      <c r="G68" s="239">
        <v>1</v>
      </c>
      <c r="H68" s="239"/>
      <c r="J68" s="238">
        <v>5498</v>
      </c>
      <c r="K68" s="239"/>
      <c r="L68" s="239"/>
      <c r="M68" s="239"/>
      <c r="N68" s="239"/>
      <c r="O68" s="239"/>
      <c r="P68" s="252" t="s">
        <v>88</v>
      </c>
      <c r="Q68" s="252">
        <f aca="true" t="shared" si="25" ref="Q68:V68">Q66/Q67*100</f>
        <v>0</v>
      </c>
      <c r="R68" s="252">
        <f t="shared" si="25"/>
        <v>0.03729951510630362</v>
      </c>
      <c r="S68" s="252">
        <f t="shared" si="25"/>
        <v>46.976914620740196</v>
      </c>
      <c r="T68" s="252">
        <f t="shared" si="25"/>
        <v>34.76868327402135</v>
      </c>
      <c r="U68" s="252">
        <f t="shared" si="25"/>
        <v>1.6743854649091556</v>
      </c>
      <c r="V68" s="252">
        <f t="shared" si="25"/>
        <v>1.4084507042253522</v>
      </c>
      <c r="W68" s="252">
        <f>SUM(Q68:V68)</f>
        <v>84.86573357900235</v>
      </c>
      <c r="AF68" s="239"/>
      <c r="AG68" s="239"/>
      <c r="AH68" s="239"/>
      <c r="AI68" s="239"/>
      <c r="AJ68" s="239"/>
      <c r="AK68" s="239"/>
      <c r="AL68" s="239"/>
    </row>
    <row r="69" spans="2:38" s="238" customFormat="1" ht="23.25">
      <c r="B69" s="239"/>
      <c r="C69" s="239"/>
      <c r="D69" s="239">
        <v>35</v>
      </c>
      <c r="E69" s="239">
        <v>1</v>
      </c>
      <c r="F69" s="239">
        <v>2</v>
      </c>
      <c r="G69" s="239">
        <v>3</v>
      </c>
      <c r="H69" s="239"/>
      <c r="J69" s="238">
        <v>5560</v>
      </c>
      <c r="K69" s="239"/>
      <c r="L69" s="239"/>
      <c r="M69" s="239"/>
      <c r="N69" s="239"/>
      <c r="O69" s="239"/>
      <c r="P69" s="248"/>
      <c r="Q69" s="248"/>
      <c r="R69" s="248"/>
      <c r="S69" s="248"/>
      <c r="T69" s="248"/>
      <c r="U69" s="252"/>
      <c r="V69" s="252"/>
      <c r="W69" s="240"/>
      <c r="AF69" s="239"/>
      <c r="AG69" s="239"/>
      <c r="AH69" s="239"/>
      <c r="AI69" s="239"/>
      <c r="AJ69" s="239"/>
      <c r="AK69" s="239"/>
      <c r="AL69" s="239"/>
    </row>
    <row r="70" spans="2:38" s="238" customFormat="1" ht="23.25">
      <c r="B70" s="239"/>
      <c r="C70" s="239"/>
      <c r="D70" s="239">
        <v>36</v>
      </c>
      <c r="E70" s="239">
        <v>0</v>
      </c>
      <c r="F70" s="239">
        <v>1</v>
      </c>
      <c r="G70" s="239">
        <v>1</v>
      </c>
      <c r="H70" s="239"/>
      <c r="J70" s="238">
        <v>5779</v>
      </c>
      <c r="K70" s="239"/>
      <c r="L70" s="239"/>
      <c r="M70" s="239"/>
      <c r="N70" s="239"/>
      <c r="O70" s="239"/>
      <c r="P70" s="248" t="s">
        <v>153</v>
      </c>
      <c r="Q70" s="244">
        <f aca="true" t="shared" si="26" ref="Q70:V70">SUM(Q62+Q66)</f>
        <v>0</v>
      </c>
      <c r="R70" s="244">
        <f t="shared" si="26"/>
        <v>2</v>
      </c>
      <c r="S70" s="244">
        <f t="shared" si="26"/>
        <v>2471</v>
      </c>
      <c r="T70" s="244">
        <f t="shared" si="26"/>
        <v>2065</v>
      </c>
      <c r="U70" s="244">
        <f t="shared" si="26"/>
        <v>124</v>
      </c>
      <c r="V70" s="244">
        <f t="shared" si="26"/>
        <v>72</v>
      </c>
      <c r="W70" s="244">
        <f>SUM(Q70:V70)</f>
        <v>4734</v>
      </c>
      <c r="AF70" s="239"/>
      <c r="AG70" s="239"/>
      <c r="AH70" s="239"/>
      <c r="AI70" s="239"/>
      <c r="AJ70" s="239"/>
      <c r="AK70" s="239"/>
      <c r="AL70" s="239"/>
    </row>
    <row r="71" spans="2:38" s="238" customFormat="1" ht="23.25">
      <c r="B71" s="239"/>
      <c r="C71" s="239"/>
      <c r="D71" s="239">
        <v>37</v>
      </c>
      <c r="E71" s="239">
        <v>1</v>
      </c>
      <c r="F71" s="239">
        <v>1</v>
      </c>
      <c r="G71" s="239">
        <v>2</v>
      </c>
      <c r="H71" s="239"/>
      <c r="J71" s="238">
        <v>5847</v>
      </c>
      <c r="K71" s="239"/>
      <c r="L71" s="239"/>
      <c r="M71" s="239"/>
      <c r="N71" s="239"/>
      <c r="O71" s="239"/>
      <c r="P71" s="261" t="s">
        <v>152</v>
      </c>
      <c r="Q71" s="259">
        <v>5388</v>
      </c>
      <c r="R71" s="259">
        <v>5498</v>
      </c>
      <c r="S71" s="259">
        <v>5560</v>
      </c>
      <c r="T71" s="259">
        <v>5779</v>
      </c>
      <c r="U71" s="259">
        <v>5847</v>
      </c>
      <c r="V71" s="259">
        <v>5910</v>
      </c>
      <c r="W71" s="259"/>
      <c r="AF71" s="239"/>
      <c r="AG71" s="239"/>
      <c r="AH71" s="239"/>
      <c r="AI71" s="239"/>
      <c r="AJ71" s="239"/>
      <c r="AK71" s="239"/>
      <c r="AL71" s="239"/>
    </row>
    <row r="72" spans="2:38" s="238" customFormat="1" ht="23.25">
      <c r="B72" s="239"/>
      <c r="C72" s="239"/>
      <c r="D72" s="239">
        <v>39</v>
      </c>
      <c r="E72" s="239">
        <v>0</v>
      </c>
      <c r="F72" s="239">
        <v>1</v>
      </c>
      <c r="G72" s="239">
        <v>1</v>
      </c>
      <c r="H72" s="239"/>
      <c r="J72" s="238">
        <v>5910</v>
      </c>
      <c r="K72" s="239"/>
      <c r="L72" s="239"/>
      <c r="M72" s="239"/>
      <c r="N72" s="239"/>
      <c r="O72" s="239"/>
      <c r="P72" s="252" t="s">
        <v>88</v>
      </c>
      <c r="Q72" s="252">
        <f aca="true" t="shared" si="27" ref="Q72:V72">Q70/Q71*100</f>
        <v>0</v>
      </c>
      <c r="R72" s="252">
        <f t="shared" si="27"/>
        <v>0.036376864314296105</v>
      </c>
      <c r="S72" s="252">
        <f t="shared" si="27"/>
        <v>44.44244604316547</v>
      </c>
      <c r="T72" s="252">
        <f t="shared" si="27"/>
        <v>35.73282574839938</v>
      </c>
      <c r="U72" s="252">
        <f t="shared" si="27"/>
        <v>2.120745681546092</v>
      </c>
      <c r="V72" s="252">
        <f t="shared" si="27"/>
        <v>1.2182741116751268</v>
      </c>
      <c r="W72" s="252">
        <f>SUM(Q72:V72)</f>
        <v>83.55066844910037</v>
      </c>
      <c r="AF72" s="239"/>
      <c r="AG72" s="239"/>
      <c r="AH72" s="239"/>
      <c r="AI72" s="239"/>
      <c r="AJ72" s="239"/>
      <c r="AK72" s="239"/>
      <c r="AL72" s="239"/>
    </row>
    <row r="73" spans="2:38" s="238" customFormat="1" ht="23.25">
      <c r="B73" s="239"/>
      <c r="C73" s="239"/>
      <c r="D73" s="239">
        <v>40</v>
      </c>
      <c r="E73" s="239">
        <v>1</v>
      </c>
      <c r="F73" s="239">
        <v>0</v>
      </c>
      <c r="G73" s="239">
        <v>1</v>
      </c>
      <c r="H73" s="239"/>
      <c r="J73" s="238">
        <v>6001</v>
      </c>
      <c r="K73" s="239"/>
      <c r="L73" s="239"/>
      <c r="M73" s="239"/>
      <c r="N73" s="239"/>
      <c r="O73" s="239"/>
      <c r="P73" s="255"/>
      <c r="Q73" s="255"/>
      <c r="R73" s="255"/>
      <c r="S73" s="255"/>
      <c r="T73" s="255"/>
      <c r="U73" s="255"/>
      <c r="V73" s="244"/>
      <c r="W73" s="256"/>
      <c r="AF73" s="239"/>
      <c r="AG73" s="239"/>
      <c r="AH73" s="239"/>
      <c r="AI73" s="239"/>
      <c r="AJ73" s="239"/>
      <c r="AK73" s="239"/>
      <c r="AL73" s="239"/>
    </row>
    <row r="74" spans="2:38" s="238" customFormat="1" ht="23.25">
      <c r="B74" s="239"/>
      <c r="C74" s="239"/>
      <c r="D74" s="239">
        <v>41</v>
      </c>
      <c r="E74" s="239">
        <v>1</v>
      </c>
      <c r="F74" s="239">
        <v>1</v>
      </c>
      <c r="G74" s="239">
        <v>2</v>
      </c>
      <c r="H74" s="239"/>
      <c r="K74" s="239"/>
      <c r="L74" s="239"/>
      <c r="M74" s="239"/>
      <c r="N74" s="239"/>
      <c r="O74" s="239"/>
      <c r="P74" s="248"/>
      <c r="Q74" s="248"/>
      <c r="R74" s="248"/>
      <c r="S74" s="248"/>
      <c r="T74" s="248"/>
      <c r="U74" s="248"/>
      <c r="V74" s="244"/>
      <c r="W74" s="240"/>
      <c r="AF74" s="239"/>
      <c r="AG74" s="239"/>
      <c r="AH74" s="239"/>
      <c r="AI74" s="239"/>
      <c r="AJ74" s="239"/>
      <c r="AK74" s="239"/>
      <c r="AL74" s="239"/>
    </row>
    <row r="75" spans="2:38" s="238" customFormat="1" ht="23.25">
      <c r="B75" s="239"/>
      <c r="C75" s="239"/>
      <c r="D75" s="239">
        <v>45</v>
      </c>
      <c r="E75" s="239">
        <v>1</v>
      </c>
      <c r="F75" s="239">
        <v>0</v>
      </c>
      <c r="G75" s="239">
        <v>1</v>
      </c>
      <c r="H75" s="239"/>
      <c r="K75" s="239"/>
      <c r="L75" s="239"/>
      <c r="M75" s="239"/>
      <c r="N75" s="239"/>
      <c r="O75" s="239"/>
      <c r="P75" s="239"/>
      <c r="Q75" s="239"/>
      <c r="AF75" s="239"/>
      <c r="AG75" s="239"/>
      <c r="AH75" s="239"/>
      <c r="AI75" s="239"/>
      <c r="AJ75" s="239"/>
      <c r="AK75" s="239"/>
      <c r="AL75" s="239"/>
    </row>
    <row r="76" spans="2:38" s="238" customFormat="1" ht="23.25">
      <c r="B76" s="239"/>
      <c r="C76" s="239"/>
      <c r="D76" s="239">
        <v>46</v>
      </c>
      <c r="E76" s="239">
        <v>2</v>
      </c>
      <c r="F76" s="239">
        <v>0</v>
      </c>
      <c r="G76" s="239">
        <v>2</v>
      </c>
      <c r="H76" s="239"/>
      <c r="K76" s="239"/>
      <c r="L76" s="239"/>
      <c r="M76" s="239"/>
      <c r="N76" s="239"/>
      <c r="O76" s="239"/>
      <c r="P76" s="239"/>
      <c r="Q76" s="239"/>
      <c r="AF76" s="239"/>
      <c r="AG76" s="239"/>
      <c r="AH76" s="239"/>
      <c r="AI76" s="239"/>
      <c r="AJ76" s="239"/>
      <c r="AK76" s="239"/>
      <c r="AL76" s="239"/>
    </row>
    <row r="77" spans="2:38" s="238" customFormat="1" ht="23.25">
      <c r="B77" s="239"/>
      <c r="C77" s="239"/>
      <c r="D77" s="239">
        <v>47</v>
      </c>
      <c r="E77" s="239">
        <v>1</v>
      </c>
      <c r="F77" s="239">
        <v>0</v>
      </c>
      <c r="G77" s="239">
        <v>1</v>
      </c>
      <c r="H77" s="239"/>
      <c r="K77" s="239"/>
      <c r="L77" s="239"/>
      <c r="M77" s="239"/>
      <c r="N77" s="239"/>
      <c r="O77" s="239"/>
      <c r="P77" s="239"/>
      <c r="Q77" s="239"/>
      <c r="AF77" s="239"/>
      <c r="AG77" s="239"/>
      <c r="AH77" s="239"/>
      <c r="AI77" s="239"/>
      <c r="AJ77" s="239"/>
      <c r="AK77" s="239"/>
      <c r="AL77" s="239"/>
    </row>
    <row r="78" spans="2:38" s="238" customFormat="1" ht="23.25">
      <c r="B78" s="239"/>
      <c r="C78" s="239" t="s">
        <v>19</v>
      </c>
      <c r="D78" s="239"/>
      <c r="E78" s="239">
        <v>2473</v>
      </c>
      <c r="F78" s="239">
        <v>2468</v>
      </c>
      <c r="G78" s="239">
        <v>4941</v>
      </c>
      <c r="H78" s="239"/>
      <c r="K78" s="239"/>
      <c r="L78" s="239"/>
      <c r="M78" s="239" t="s">
        <v>151</v>
      </c>
      <c r="N78" s="239"/>
      <c r="O78" s="239"/>
      <c r="P78" s="239"/>
      <c r="Q78" s="239"/>
      <c r="AF78" s="239"/>
      <c r="AG78" s="239"/>
      <c r="AH78" s="239"/>
      <c r="AI78" s="239"/>
      <c r="AJ78" s="239"/>
      <c r="AK78" s="239"/>
      <c r="AL78" s="239"/>
    </row>
    <row r="79" spans="2:38" s="238" customFormat="1" ht="23.25">
      <c r="B79" s="239"/>
      <c r="C79" s="239"/>
      <c r="D79" s="239"/>
      <c r="E79" s="239"/>
      <c r="F79" s="239"/>
      <c r="G79" s="239"/>
      <c r="H79" s="239"/>
      <c r="K79" s="239"/>
      <c r="L79" s="239"/>
      <c r="M79" s="239" t="s">
        <v>136</v>
      </c>
      <c r="N79" s="239"/>
      <c r="O79" s="239"/>
      <c r="P79" s="239"/>
      <c r="Q79" s="239"/>
      <c r="AF79" s="239"/>
      <c r="AG79" s="239"/>
      <c r="AH79" s="239"/>
      <c r="AI79" s="239"/>
      <c r="AJ79" s="239"/>
      <c r="AK79" s="239"/>
      <c r="AL79" s="239"/>
    </row>
    <row r="80" spans="2:38" s="238" customFormat="1" ht="23.25">
      <c r="B80" s="239"/>
      <c r="C80" s="239"/>
      <c r="D80" s="239"/>
      <c r="E80" s="239"/>
      <c r="F80" s="239"/>
      <c r="G80" s="239"/>
      <c r="H80" s="239"/>
      <c r="K80" s="239"/>
      <c r="L80" s="239"/>
      <c r="M80" s="239" t="s">
        <v>150</v>
      </c>
      <c r="N80" s="239" t="s">
        <v>137</v>
      </c>
      <c r="O80" s="239" t="s">
        <v>137</v>
      </c>
      <c r="P80" s="239" t="s">
        <v>139</v>
      </c>
      <c r="Q80" s="239"/>
      <c r="AF80" s="239" t="s">
        <v>19</v>
      </c>
      <c r="AG80" s="239"/>
      <c r="AH80" s="239"/>
      <c r="AI80" s="239"/>
      <c r="AJ80" s="239"/>
      <c r="AK80" s="239"/>
      <c r="AL80" s="239"/>
    </row>
    <row r="81" spans="2:38" s="238" customFormat="1" ht="23.25">
      <c r="B81" s="239"/>
      <c r="C81" s="239" t="s">
        <v>149</v>
      </c>
      <c r="D81" s="239"/>
      <c r="E81" s="239"/>
      <c r="F81" s="239"/>
      <c r="G81" s="239"/>
      <c r="H81" s="239"/>
      <c r="K81" s="239"/>
      <c r="L81" s="239"/>
      <c r="M81" s="239"/>
      <c r="N81" s="239"/>
      <c r="O81" s="239"/>
      <c r="P81" s="239">
        <v>16</v>
      </c>
      <c r="Q81" s="239">
        <v>17</v>
      </c>
      <c r="R81" s="238">
        <v>18</v>
      </c>
      <c r="S81" s="238">
        <v>19</v>
      </c>
      <c r="T81" s="238">
        <v>20</v>
      </c>
      <c r="U81" s="238">
        <v>21</v>
      </c>
      <c r="V81" s="238">
        <v>22</v>
      </c>
      <c r="W81" s="238">
        <v>23</v>
      </c>
      <c r="X81" s="238">
        <v>24</v>
      </c>
      <c r="Y81" s="238">
        <v>25</v>
      </c>
      <c r="Z81" s="238">
        <v>26</v>
      </c>
      <c r="AA81" s="238">
        <v>28</v>
      </c>
      <c r="AB81" s="238">
        <v>32</v>
      </c>
      <c r="AC81" s="238">
        <v>34</v>
      </c>
      <c r="AD81" s="238">
        <v>36</v>
      </c>
      <c r="AE81" s="238">
        <v>40</v>
      </c>
      <c r="AF81" s="239">
        <v>16</v>
      </c>
      <c r="AG81" s="239"/>
      <c r="AH81" s="239"/>
      <c r="AI81" s="239"/>
      <c r="AJ81" s="239"/>
      <c r="AK81" s="239"/>
      <c r="AL81" s="239"/>
    </row>
    <row r="82" spans="2:38" s="238" customFormat="1" ht="23.25">
      <c r="B82" s="239"/>
      <c r="C82" s="239" t="s">
        <v>136</v>
      </c>
      <c r="D82" s="239"/>
      <c r="E82" s="239"/>
      <c r="F82" s="239"/>
      <c r="G82" s="239"/>
      <c r="H82" s="239"/>
      <c r="K82" s="239"/>
      <c r="L82" s="239"/>
      <c r="M82" s="239">
        <v>1</v>
      </c>
      <c r="N82" s="239" t="s">
        <v>138</v>
      </c>
      <c r="O82" s="239" t="s">
        <v>108</v>
      </c>
      <c r="P82" s="239">
        <v>1</v>
      </c>
      <c r="Q82" s="239">
        <v>1282</v>
      </c>
      <c r="R82" s="238">
        <v>977</v>
      </c>
      <c r="S82" s="238">
        <v>47</v>
      </c>
      <c r="T82" s="238">
        <v>17</v>
      </c>
      <c r="U82" s="238">
        <v>6</v>
      </c>
      <c r="V82" s="238">
        <v>7</v>
      </c>
      <c r="W82" s="238">
        <v>2</v>
      </c>
      <c r="X82" s="238">
        <v>1</v>
      </c>
      <c r="Y82" s="238">
        <v>2</v>
      </c>
      <c r="Z82" s="238">
        <v>1</v>
      </c>
      <c r="AA82" s="238">
        <v>2</v>
      </c>
      <c r="AB82" s="238">
        <v>1</v>
      </c>
      <c r="AC82" s="238">
        <v>0</v>
      </c>
      <c r="AD82" s="238">
        <v>1</v>
      </c>
      <c r="AE82" s="238">
        <v>0</v>
      </c>
      <c r="AF82" s="239">
        <v>2347</v>
      </c>
      <c r="AG82" s="239"/>
      <c r="AH82" s="239"/>
      <c r="AI82" s="239"/>
      <c r="AJ82" s="239"/>
      <c r="AK82" s="239"/>
      <c r="AL82" s="239"/>
    </row>
    <row r="83" spans="2:38" s="238" customFormat="1" ht="23.25">
      <c r="B83" s="239"/>
      <c r="C83" s="239" t="s">
        <v>141</v>
      </c>
      <c r="D83" s="239" t="s">
        <v>137</v>
      </c>
      <c r="E83" s="239" t="s">
        <v>137</v>
      </c>
      <c r="F83" s="239" t="s">
        <v>148</v>
      </c>
      <c r="G83" s="239"/>
      <c r="H83" s="239"/>
      <c r="J83" s="238" t="s">
        <v>19</v>
      </c>
      <c r="K83" s="239"/>
      <c r="L83" s="239"/>
      <c r="M83" s="239"/>
      <c r="N83" s="239"/>
      <c r="O83" s="239" t="s">
        <v>107</v>
      </c>
      <c r="P83" s="239">
        <v>1</v>
      </c>
      <c r="Q83" s="239">
        <v>1189</v>
      </c>
      <c r="R83" s="238">
        <v>1088</v>
      </c>
      <c r="S83" s="238">
        <v>77</v>
      </c>
      <c r="T83" s="238">
        <v>7</v>
      </c>
      <c r="U83" s="238">
        <v>10</v>
      </c>
      <c r="V83" s="238">
        <v>6</v>
      </c>
      <c r="W83" s="238">
        <v>2</v>
      </c>
      <c r="X83" s="238">
        <v>1</v>
      </c>
      <c r="Y83" s="238">
        <v>2</v>
      </c>
      <c r="Z83" s="238">
        <v>0</v>
      </c>
      <c r="AA83" s="238">
        <v>0</v>
      </c>
      <c r="AB83" s="238">
        <v>0</v>
      </c>
      <c r="AC83" s="238">
        <v>2</v>
      </c>
      <c r="AD83" s="238">
        <v>1</v>
      </c>
      <c r="AE83" s="238">
        <v>1</v>
      </c>
      <c r="AF83" s="239">
        <v>2387</v>
      </c>
      <c r="AG83" s="239"/>
      <c r="AH83" s="239"/>
      <c r="AI83" s="239"/>
      <c r="AJ83" s="239"/>
      <c r="AK83" s="239"/>
      <c r="AL83" s="239"/>
    </row>
    <row r="84" spans="2:38" s="238" customFormat="1" ht="23.25">
      <c r="B84" s="239"/>
      <c r="C84" s="239"/>
      <c r="D84" s="239"/>
      <c r="E84" s="239"/>
      <c r="F84" s="239" t="s">
        <v>137</v>
      </c>
      <c r="G84" s="239" t="s">
        <v>147</v>
      </c>
      <c r="H84" s="239" t="s">
        <v>146</v>
      </c>
      <c r="I84" s="238" t="s">
        <v>145</v>
      </c>
      <c r="J84" s="238" t="s">
        <v>137</v>
      </c>
      <c r="K84" s="239"/>
      <c r="L84" s="239"/>
      <c r="M84" s="239"/>
      <c r="N84" s="239" t="s">
        <v>19</v>
      </c>
      <c r="O84" s="239"/>
      <c r="P84" s="239">
        <v>2</v>
      </c>
      <c r="Q84" s="239">
        <v>2471</v>
      </c>
      <c r="R84" s="238">
        <v>2065</v>
      </c>
      <c r="S84" s="238">
        <v>124</v>
      </c>
      <c r="T84" s="238">
        <v>24</v>
      </c>
      <c r="U84" s="238">
        <v>16</v>
      </c>
      <c r="V84" s="238">
        <v>13</v>
      </c>
      <c r="W84" s="238">
        <v>4</v>
      </c>
      <c r="X84" s="238">
        <v>2</v>
      </c>
      <c r="Y84" s="238">
        <v>4</v>
      </c>
      <c r="Z84" s="238">
        <v>1</v>
      </c>
      <c r="AA84" s="238">
        <v>2</v>
      </c>
      <c r="AB84" s="238">
        <v>1</v>
      </c>
      <c r="AC84" s="238">
        <v>2</v>
      </c>
      <c r="AD84" s="238">
        <v>2</v>
      </c>
      <c r="AE84" s="238">
        <v>1</v>
      </c>
      <c r="AF84" s="239">
        <v>4734</v>
      </c>
      <c r="AG84" s="239"/>
      <c r="AH84" s="239"/>
      <c r="AI84" s="239"/>
      <c r="AJ84" s="239"/>
      <c r="AK84" s="239"/>
      <c r="AL84" s="239"/>
    </row>
    <row r="85" spans="2:38" s="238" customFormat="1" ht="23.25">
      <c r="B85" s="239"/>
      <c r="C85" s="239">
        <v>17</v>
      </c>
      <c r="D85" s="239" t="s">
        <v>144</v>
      </c>
      <c r="E85" s="239" t="s">
        <v>143</v>
      </c>
      <c r="F85" s="239">
        <v>1</v>
      </c>
      <c r="G85" s="239">
        <v>3</v>
      </c>
      <c r="H85" s="239"/>
      <c r="I85" s="238">
        <v>9</v>
      </c>
      <c r="J85" s="238">
        <v>13</v>
      </c>
      <c r="K85" s="239"/>
      <c r="L85" s="239"/>
      <c r="M85" s="239"/>
      <c r="N85" s="239"/>
      <c r="O85" s="239"/>
      <c r="P85" s="239"/>
      <c r="Q85" s="239"/>
      <c r="AF85" s="239"/>
      <c r="AG85" s="239"/>
      <c r="AH85" s="239"/>
      <c r="AI85" s="239"/>
      <c r="AJ85" s="239"/>
      <c r="AK85" s="239"/>
      <c r="AL85" s="239"/>
    </row>
    <row r="86" spans="2:38" s="238" customFormat="1" ht="23.25">
      <c r="B86" s="239"/>
      <c r="C86" s="239">
        <v>18</v>
      </c>
      <c r="D86" s="239" t="s">
        <v>144</v>
      </c>
      <c r="E86" s="239" t="s">
        <v>143</v>
      </c>
      <c r="F86" s="239">
        <v>195</v>
      </c>
      <c r="G86" s="239">
        <v>1809</v>
      </c>
      <c r="H86" s="239">
        <v>1139</v>
      </c>
      <c r="I86" s="238">
        <v>1355</v>
      </c>
      <c r="J86" s="238">
        <v>4498</v>
      </c>
      <c r="K86" s="239"/>
      <c r="L86" s="239"/>
      <c r="M86" s="239"/>
      <c r="N86" s="239"/>
      <c r="O86" s="239"/>
      <c r="P86" s="239"/>
      <c r="Q86" s="239"/>
      <c r="AF86" s="239"/>
      <c r="AG86" s="239"/>
      <c r="AH86" s="239"/>
      <c r="AI86" s="239"/>
      <c r="AJ86" s="239"/>
      <c r="AK86" s="239"/>
      <c r="AL86" s="239"/>
    </row>
    <row r="87" spans="2:38" s="238" customFormat="1" ht="23.25">
      <c r="B87" s="239"/>
      <c r="C87" s="239">
        <v>19</v>
      </c>
      <c r="D87" s="239" t="s">
        <v>144</v>
      </c>
      <c r="E87" s="239" t="s">
        <v>143</v>
      </c>
      <c r="F87" s="239">
        <v>35</v>
      </c>
      <c r="G87" s="239">
        <v>71</v>
      </c>
      <c r="H87" s="239">
        <v>223</v>
      </c>
      <c r="I87" s="238">
        <v>19</v>
      </c>
      <c r="J87" s="238">
        <v>348</v>
      </c>
      <c r="K87" s="239"/>
      <c r="L87" s="239"/>
      <c r="M87" s="239"/>
      <c r="N87" s="239"/>
      <c r="O87" s="239"/>
      <c r="P87" s="239"/>
      <c r="Q87" s="239"/>
      <c r="AF87" s="239"/>
      <c r="AG87" s="239"/>
      <c r="AH87" s="239"/>
      <c r="AI87" s="239"/>
      <c r="AJ87" s="239"/>
      <c r="AK87" s="239"/>
      <c r="AL87" s="239"/>
    </row>
    <row r="88" spans="2:38" s="238" customFormat="1" ht="23.25">
      <c r="B88" s="239"/>
      <c r="C88" s="239">
        <v>20</v>
      </c>
      <c r="D88" s="239" t="s">
        <v>144</v>
      </c>
      <c r="E88" s="239" t="s">
        <v>143</v>
      </c>
      <c r="F88" s="239">
        <v>6</v>
      </c>
      <c r="G88" s="239">
        <v>7</v>
      </c>
      <c r="H88" s="239">
        <v>36</v>
      </c>
      <c r="I88" s="238">
        <v>1</v>
      </c>
      <c r="J88" s="238">
        <v>50</v>
      </c>
      <c r="K88" s="239"/>
      <c r="L88" s="239"/>
      <c r="M88" s="239"/>
      <c r="N88" s="239"/>
      <c r="O88" s="239">
        <v>0</v>
      </c>
      <c r="P88" s="239">
        <v>1</v>
      </c>
      <c r="Q88" s="239">
        <v>1282</v>
      </c>
      <c r="R88" s="238">
        <v>977</v>
      </c>
      <c r="S88" s="238">
        <v>47</v>
      </c>
      <c r="T88" s="238">
        <v>40</v>
      </c>
      <c r="U88" s="238">
        <v>2347</v>
      </c>
      <c r="AF88" s="239"/>
      <c r="AG88" s="239"/>
      <c r="AH88" s="239"/>
      <c r="AI88" s="239"/>
      <c r="AJ88" s="239"/>
      <c r="AK88" s="239"/>
      <c r="AL88" s="239"/>
    </row>
    <row r="89" spans="2:38" s="238" customFormat="1" ht="23.25">
      <c r="B89" s="239"/>
      <c r="C89" s="239">
        <v>21</v>
      </c>
      <c r="D89" s="239" t="s">
        <v>144</v>
      </c>
      <c r="E89" s="239" t="s">
        <v>143</v>
      </c>
      <c r="F89" s="239">
        <v>1</v>
      </c>
      <c r="G89" s="239">
        <v>7</v>
      </c>
      <c r="H89" s="239">
        <v>14</v>
      </c>
      <c r="I89" s="238">
        <v>1</v>
      </c>
      <c r="J89" s="238">
        <v>23</v>
      </c>
      <c r="K89" s="239"/>
      <c r="L89" s="239"/>
      <c r="M89" s="239"/>
      <c r="N89" s="239"/>
      <c r="O89" s="239"/>
      <c r="P89" s="239"/>
      <c r="Q89" s="239"/>
      <c r="AF89" s="239"/>
      <c r="AG89" s="239"/>
      <c r="AH89" s="239"/>
      <c r="AI89" s="239"/>
      <c r="AJ89" s="239"/>
      <c r="AK89" s="239"/>
      <c r="AL89" s="239"/>
    </row>
    <row r="90" spans="2:38" s="238" customFormat="1" ht="23.25">
      <c r="B90" s="239"/>
      <c r="C90" s="239">
        <v>22</v>
      </c>
      <c r="D90" s="239" t="s">
        <v>144</v>
      </c>
      <c r="E90" s="239" t="s">
        <v>143</v>
      </c>
      <c r="F90" s="239">
        <v>1</v>
      </c>
      <c r="G90" s="239"/>
      <c r="H90" s="239">
        <v>14</v>
      </c>
      <c r="I90" s="238">
        <v>2</v>
      </c>
      <c r="J90" s="238">
        <v>17</v>
      </c>
      <c r="K90" s="239"/>
      <c r="L90" s="239"/>
      <c r="M90" s="239"/>
      <c r="N90" s="239"/>
      <c r="O90" s="239"/>
      <c r="P90" s="239"/>
      <c r="Q90" s="239"/>
      <c r="AF90" s="239"/>
      <c r="AG90" s="239"/>
      <c r="AH90" s="239"/>
      <c r="AI90" s="239"/>
      <c r="AJ90" s="239"/>
      <c r="AK90" s="239"/>
      <c r="AL90" s="239"/>
    </row>
    <row r="91" spans="2:38" s="238" customFormat="1" ht="23.25">
      <c r="B91" s="239"/>
      <c r="C91" s="239">
        <v>23</v>
      </c>
      <c r="D91" s="239" t="s">
        <v>144</v>
      </c>
      <c r="E91" s="239" t="s">
        <v>143</v>
      </c>
      <c r="F91" s="239"/>
      <c r="G91" s="239">
        <v>3</v>
      </c>
      <c r="H91" s="239">
        <v>5</v>
      </c>
      <c r="J91" s="238">
        <v>8</v>
      </c>
      <c r="K91" s="239"/>
      <c r="L91" s="239"/>
      <c r="M91" s="239"/>
      <c r="N91" s="239"/>
      <c r="O91" s="239"/>
      <c r="P91" s="239"/>
      <c r="Q91" s="239"/>
      <c r="AF91" s="239"/>
      <c r="AG91" s="239"/>
      <c r="AH91" s="239"/>
      <c r="AI91" s="239"/>
      <c r="AJ91" s="239"/>
      <c r="AK91" s="239"/>
      <c r="AL91" s="239"/>
    </row>
    <row r="92" spans="3:10" ht="12.75">
      <c r="C92" s="171">
        <v>24</v>
      </c>
      <c r="D92" s="171" t="s">
        <v>144</v>
      </c>
      <c r="E92" s="171" t="s">
        <v>143</v>
      </c>
      <c r="H92" s="171">
        <v>2</v>
      </c>
      <c r="J92" s="170">
        <v>2</v>
      </c>
    </row>
    <row r="93" spans="3:10" ht="12.75">
      <c r="C93" s="171">
        <v>25</v>
      </c>
      <c r="D93" s="171" t="s">
        <v>144</v>
      </c>
      <c r="E93" s="171" t="s">
        <v>143</v>
      </c>
      <c r="H93" s="171">
        <v>1</v>
      </c>
      <c r="J93" s="170">
        <v>1</v>
      </c>
    </row>
    <row r="94" spans="3:10" ht="12.75">
      <c r="C94" s="171">
        <v>26</v>
      </c>
      <c r="D94" s="171" t="s">
        <v>144</v>
      </c>
      <c r="E94" s="171" t="s">
        <v>143</v>
      </c>
      <c r="G94" s="171">
        <v>1</v>
      </c>
      <c r="H94" s="171">
        <v>3</v>
      </c>
      <c r="J94" s="170">
        <v>4</v>
      </c>
    </row>
    <row r="95" spans="3:10" ht="12.75">
      <c r="C95" s="171">
        <v>27</v>
      </c>
      <c r="D95" s="171" t="s">
        <v>144</v>
      </c>
      <c r="E95" s="171" t="s">
        <v>143</v>
      </c>
      <c r="H95" s="171">
        <v>1</v>
      </c>
      <c r="J95" s="170">
        <v>1</v>
      </c>
    </row>
    <row r="96" spans="3:10" ht="12.75">
      <c r="C96" s="171">
        <v>29</v>
      </c>
      <c r="D96" s="171" t="s">
        <v>144</v>
      </c>
      <c r="E96" s="171" t="s">
        <v>143</v>
      </c>
      <c r="H96" s="171">
        <v>2</v>
      </c>
      <c r="J96" s="170">
        <v>2</v>
      </c>
    </row>
    <row r="97" spans="3:10" ht="12.75">
      <c r="C97" s="171">
        <v>32</v>
      </c>
      <c r="D97" s="171" t="s">
        <v>144</v>
      </c>
      <c r="E97" s="171" t="s">
        <v>143</v>
      </c>
      <c r="H97" s="171">
        <v>1</v>
      </c>
      <c r="J97" s="170">
        <v>1</v>
      </c>
    </row>
    <row r="98" spans="3:10" ht="12.75">
      <c r="C98" s="171">
        <v>35</v>
      </c>
      <c r="D98" s="171" t="s">
        <v>144</v>
      </c>
      <c r="E98" s="171" t="s">
        <v>143</v>
      </c>
      <c r="G98" s="171">
        <v>2</v>
      </c>
      <c r="J98" s="170">
        <v>2</v>
      </c>
    </row>
    <row r="99" spans="3:10" ht="12.75">
      <c r="C99" s="171">
        <v>36</v>
      </c>
      <c r="D99" s="171" t="s">
        <v>144</v>
      </c>
      <c r="E99" s="171" t="s">
        <v>143</v>
      </c>
      <c r="G99" s="171">
        <v>1</v>
      </c>
      <c r="H99" s="171">
        <v>1</v>
      </c>
      <c r="J99" s="170">
        <v>2</v>
      </c>
    </row>
    <row r="100" spans="3:10" ht="12.75">
      <c r="C100" s="171">
        <v>38</v>
      </c>
      <c r="D100" s="171" t="s">
        <v>144</v>
      </c>
      <c r="E100" s="171" t="s">
        <v>143</v>
      </c>
      <c r="F100" s="171">
        <v>1</v>
      </c>
      <c r="J100" s="170">
        <v>1</v>
      </c>
    </row>
    <row r="101" spans="3:10" ht="12.75">
      <c r="C101" s="171">
        <v>41</v>
      </c>
      <c r="D101" s="171" t="s">
        <v>144</v>
      </c>
      <c r="E101" s="171" t="s">
        <v>143</v>
      </c>
      <c r="G101" s="171">
        <v>1</v>
      </c>
      <c r="J101" s="170">
        <v>1</v>
      </c>
    </row>
    <row r="102" spans="5:10" ht="12.75">
      <c r="E102" s="171">
        <f aca="true" t="shared" si="28" ref="E102:J102">SUM(E85:E101)</f>
        <v>0</v>
      </c>
      <c r="F102" s="171">
        <f t="shared" si="28"/>
        <v>240</v>
      </c>
      <c r="G102" s="171">
        <f t="shared" si="28"/>
        <v>1905</v>
      </c>
      <c r="H102" s="171">
        <f t="shared" si="28"/>
        <v>1442</v>
      </c>
      <c r="I102" s="171">
        <f t="shared" si="28"/>
        <v>1387</v>
      </c>
      <c r="J102" s="171">
        <f t="shared" si="28"/>
        <v>4974</v>
      </c>
    </row>
    <row r="104" ht="12.75">
      <c r="O104" s="171">
        <v>4734</v>
      </c>
    </row>
    <row r="106" ht="12.75">
      <c r="O106" s="171">
        <f>J102-O104</f>
        <v>240</v>
      </c>
    </row>
    <row r="108" ht="12.75">
      <c r="B108" s="171" t="s">
        <v>142</v>
      </c>
    </row>
    <row r="109" ht="12.75">
      <c r="B109" s="171" t="s">
        <v>136</v>
      </c>
    </row>
    <row r="110" spans="2:20" ht="12.75">
      <c r="B110" s="171" t="s">
        <v>137</v>
      </c>
      <c r="C110" s="171" t="s">
        <v>137</v>
      </c>
      <c r="D110" s="171" t="s">
        <v>141</v>
      </c>
      <c r="T110" s="170" t="s">
        <v>19</v>
      </c>
    </row>
    <row r="111" spans="4:20" ht="12.75">
      <c r="D111" s="171">
        <v>17</v>
      </c>
      <c r="E111" s="171">
        <v>18</v>
      </c>
      <c r="F111" s="171">
        <v>19</v>
      </c>
      <c r="G111" s="171">
        <v>20</v>
      </c>
      <c r="H111" s="171">
        <v>21</v>
      </c>
      <c r="I111" s="170">
        <v>22</v>
      </c>
      <c r="J111" s="170">
        <v>23</v>
      </c>
      <c r="K111" s="171">
        <v>24</v>
      </c>
      <c r="L111" s="171">
        <v>25</v>
      </c>
      <c r="M111" s="171">
        <v>26</v>
      </c>
      <c r="N111" s="171">
        <v>27</v>
      </c>
      <c r="O111" s="171">
        <v>29</v>
      </c>
      <c r="P111" s="171">
        <v>32</v>
      </c>
      <c r="Q111" s="171">
        <v>35</v>
      </c>
      <c r="R111" s="170">
        <v>36</v>
      </c>
      <c r="S111" s="170">
        <v>41</v>
      </c>
      <c r="T111" s="170">
        <v>17</v>
      </c>
    </row>
    <row r="112" spans="2:20" ht="12.75">
      <c r="B112" s="171" t="s">
        <v>138</v>
      </c>
      <c r="C112" s="171" t="s">
        <v>137</v>
      </c>
      <c r="D112" s="171">
        <v>0</v>
      </c>
      <c r="E112" s="171">
        <v>1</v>
      </c>
      <c r="F112" s="171">
        <v>0</v>
      </c>
      <c r="G112" s="171">
        <v>0</v>
      </c>
      <c r="H112" s="171">
        <v>0</v>
      </c>
      <c r="I112" s="170">
        <v>0</v>
      </c>
      <c r="J112" s="170">
        <v>0</v>
      </c>
      <c r="K112" s="171">
        <v>0</v>
      </c>
      <c r="L112" s="171">
        <v>0</v>
      </c>
      <c r="M112" s="171">
        <v>0</v>
      </c>
      <c r="N112" s="171">
        <v>0</v>
      </c>
      <c r="O112" s="171">
        <v>0</v>
      </c>
      <c r="P112" s="171">
        <v>0</v>
      </c>
      <c r="Q112" s="171">
        <v>0</v>
      </c>
      <c r="R112" s="170">
        <v>0</v>
      </c>
      <c r="S112" s="170">
        <v>0</v>
      </c>
      <c r="T112" s="170">
        <v>1</v>
      </c>
    </row>
    <row r="113" spans="3:20" ht="12.75">
      <c r="C113" s="171" t="s">
        <v>108</v>
      </c>
      <c r="D113" s="171">
        <v>7</v>
      </c>
      <c r="E113" s="171">
        <v>2163</v>
      </c>
      <c r="F113" s="171">
        <v>123</v>
      </c>
      <c r="G113" s="171">
        <v>22</v>
      </c>
      <c r="H113" s="171">
        <v>12</v>
      </c>
      <c r="I113" s="170">
        <v>9</v>
      </c>
      <c r="J113" s="170">
        <v>2</v>
      </c>
      <c r="K113" s="171">
        <v>1</v>
      </c>
      <c r="L113" s="171">
        <v>1</v>
      </c>
      <c r="M113" s="171">
        <v>2</v>
      </c>
      <c r="N113" s="171">
        <v>1</v>
      </c>
      <c r="O113" s="171">
        <v>2</v>
      </c>
      <c r="P113" s="171">
        <v>1</v>
      </c>
      <c r="Q113" s="171">
        <v>0</v>
      </c>
      <c r="R113" s="170">
        <v>1</v>
      </c>
      <c r="S113" s="170">
        <v>0</v>
      </c>
      <c r="T113" s="170">
        <v>2347</v>
      </c>
    </row>
    <row r="114" spans="3:20" ht="12.75">
      <c r="C114" s="171" t="s">
        <v>107</v>
      </c>
      <c r="D114" s="171">
        <v>5</v>
      </c>
      <c r="E114" s="171">
        <v>2139</v>
      </c>
      <c r="F114" s="171">
        <v>190</v>
      </c>
      <c r="G114" s="171">
        <v>22</v>
      </c>
      <c r="H114" s="171">
        <v>10</v>
      </c>
      <c r="I114" s="170">
        <v>7</v>
      </c>
      <c r="J114" s="170">
        <v>6</v>
      </c>
      <c r="K114" s="171">
        <v>1</v>
      </c>
      <c r="L114" s="171">
        <v>0</v>
      </c>
      <c r="M114" s="171">
        <v>2</v>
      </c>
      <c r="N114" s="171">
        <v>0</v>
      </c>
      <c r="O114" s="171">
        <v>0</v>
      </c>
      <c r="P114" s="171">
        <v>0</v>
      </c>
      <c r="Q114" s="171">
        <v>2</v>
      </c>
      <c r="R114" s="170">
        <v>1</v>
      </c>
      <c r="S114" s="170">
        <v>1</v>
      </c>
      <c r="T114" s="170">
        <v>2386</v>
      </c>
    </row>
    <row r="115" spans="2:20" ht="12.75">
      <c r="B115" s="171" t="s">
        <v>19</v>
      </c>
      <c r="D115" s="171">
        <v>12</v>
      </c>
      <c r="E115" s="171">
        <v>4303</v>
      </c>
      <c r="F115" s="171">
        <v>313</v>
      </c>
      <c r="G115" s="171">
        <v>44</v>
      </c>
      <c r="H115" s="171">
        <v>22</v>
      </c>
      <c r="I115" s="170">
        <v>16</v>
      </c>
      <c r="J115" s="170">
        <v>8</v>
      </c>
      <c r="K115" s="171">
        <v>2</v>
      </c>
      <c r="L115" s="171">
        <v>1</v>
      </c>
      <c r="M115" s="171">
        <v>4</v>
      </c>
      <c r="N115" s="171">
        <v>1</v>
      </c>
      <c r="O115" s="171">
        <v>2</v>
      </c>
      <c r="P115" s="171">
        <v>1</v>
      </c>
      <c r="Q115" s="171">
        <v>2</v>
      </c>
      <c r="R115" s="170">
        <v>2</v>
      </c>
      <c r="S115" s="170">
        <v>1</v>
      </c>
      <c r="T115" s="170">
        <v>4734</v>
      </c>
    </row>
  </sheetData>
  <sheetProtection/>
  <mergeCells count="7">
    <mergeCell ref="P59:W59"/>
    <mergeCell ref="A2:H2"/>
    <mergeCell ref="J2:Q2"/>
    <mergeCell ref="A20:H20"/>
    <mergeCell ref="J20:Q20"/>
    <mergeCell ref="S20:Y20"/>
    <mergeCell ref="P40:W40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81"/>
  <sheetViews>
    <sheetView showGridLines="0" zoomScalePageLayoutView="0" workbookViewId="0" topLeftCell="A1">
      <selection activeCell="A1" sqref="A1:J1"/>
    </sheetView>
  </sheetViews>
  <sheetFormatPr defaultColWidth="8.00390625" defaultRowHeight="15"/>
  <cols>
    <col min="1" max="1" width="10.8515625" style="79" customWidth="1"/>
    <col min="2" max="7" width="8.00390625" style="95" customWidth="1"/>
    <col min="8" max="8" width="6.28125" style="95" customWidth="1"/>
    <col min="9" max="9" width="9.28125" style="95" customWidth="1"/>
    <col min="10" max="10" width="10.28125" style="95" customWidth="1"/>
    <col min="11" max="12" width="8.00390625" style="79" customWidth="1"/>
    <col min="13" max="41" width="8.00390625" style="167" customWidth="1"/>
    <col min="42" max="16384" width="8.00390625" style="79" customWidth="1"/>
  </cols>
  <sheetData>
    <row r="1" spans="1:41" s="92" customFormat="1" ht="15" customHeight="1">
      <c r="A1" s="287" t="s">
        <v>101</v>
      </c>
      <c r="B1" s="288"/>
      <c r="C1" s="288"/>
      <c r="D1" s="288"/>
      <c r="E1" s="288"/>
      <c r="F1" s="288"/>
      <c r="G1" s="288"/>
      <c r="H1" s="288"/>
      <c r="I1" s="288"/>
      <c r="J1" s="288"/>
      <c r="K1" s="165"/>
      <c r="M1" s="166"/>
      <c r="N1" s="166"/>
      <c r="O1" s="287" t="s">
        <v>101</v>
      </c>
      <c r="P1" s="287"/>
      <c r="Q1" s="287"/>
      <c r="R1" s="287"/>
      <c r="S1" s="287"/>
      <c r="T1" s="287"/>
      <c r="U1" s="287"/>
      <c r="V1" s="287"/>
      <c r="W1" s="287"/>
      <c r="X1" s="287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</row>
    <row r="2" spans="1:41" s="92" customFormat="1" ht="15" customHeight="1">
      <c r="A2" s="145" t="s">
        <v>125</v>
      </c>
      <c r="B2" s="94"/>
      <c r="C2" s="146"/>
      <c r="D2" s="94"/>
      <c r="E2" s="94"/>
      <c r="F2" s="94"/>
      <c r="G2" s="94"/>
      <c r="H2" s="94"/>
      <c r="I2" s="94"/>
      <c r="J2" s="94"/>
      <c r="M2" s="166"/>
      <c r="N2" s="166"/>
      <c r="O2" s="145" t="s">
        <v>133</v>
      </c>
      <c r="P2" s="94"/>
      <c r="Q2" s="146"/>
      <c r="R2" s="94"/>
      <c r="S2" s="94"/>
      <c r="T2" s="94"/>
      <c r="U2" s="94"/>
      <c r="V2" s="94"/>
      <c r="W2" s="94"/>
      <c r="X2" s="94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</row>
    <row r="3" spans="1:41" s="92" customFormat="1" ht="12.75" customHeight="1">
      <c r="A3" s="147"/>
      <c r="B3" s="148"/>
      <c r="C3" s="289" t="s">
        <v>102</v>
      </c>
      <c r="D3" s="289"/>
      <c r="E3" s="289"/>
      <c r="F3" s="289"/>
      <c r="G3" s="289"/>
      <c r="H3" s="289"/>
      <c r="I3" s="148"/>
      <c r="J3" s="148"/>
      <c r="M3" s="166"/>
      <c r="N3" s="166"/>
      <c r="O3" s="147"/>
      <c r="P3" s="148"/>
      <c r="Q3" s="289" t="s">
        <v>102</v>
      </c>
      <c r="R3" s="289"/>
      <c r="S3" s="289"/>
      <c r="T3" s="289"/>
      <c r="U3" s="289"/>
      <c r="V3" s="289"/>
      <c r="W3" s="148"/>
      <c r="X3" s="148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</row>
    <row r="4" spans="1:41" s="92" customFormat="1" ht="11.25">
      <c r="A4" s="149"/>
      <c r="B4" s="150"/>
      <c r="C4" s="150"/>
      <c r="D4" s="150"/>
      <c r="E4" s="150"/>
      <c r="F4" s="150"/>
      <c r="G4" s="150"/>
      <c r="H4" s="150"/>
      <c r="I4" s="150"/>
      <c r="J4" s="150"/>
      <c r="M4" s="166"/>
      <c r="N4" s="166"/>
      <c r="O4" s="149"/>
      <c r="P4" s="150"/>
      <c r="Q4" s="150"/>
      <c r="R4" s="150"/>
      <c r="S4" s="150"/>
      <c r="T4" s="150"/>
      <c r="U4" s="150"/>
      <c r="V4" s="150"/>
      <c r="W4" s="150"/>
      <c r="X4" s="150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</row>
    <row r="5" spans="1:41" s="84" customFormat="1" ht="11.25" customHeight="1">
      <c r="A5" s="151" t="s">
        <v>103</v>
      </c>
      <c r="B5" s="98" t="s">
        <v>15</v>
      </c>
      <c r="C5" s="285" t="s">
        <v>104</v>
      </c>
      <c r="D5" s="98">
        <v>16</v>
      </c>
      <c r="E5" s="98">
        <v>17</v>
      </c>
      <c r="F5" s="98">
        <v>18</v>
      </c>
      <c r="G5" s="98">
        <v>19</v>
      </c>
      <c r="H5" s="285" t="s">
        <v>105</v>
      </c>
      <c r="I5" s="285" t="s">
        <v>86</v>
      </c>
      <c r="J5" s="285" t="s">
        <v>106</v>
      </c>
      <c r="M5" s="168"/>
      <c r="N5" s="168"/>
      <c r="O5" s="151" t="s">
        <v>103</v>
      </c>
      <c r="P5" s="98" t="s">
        <v>15</v>
      </c>
      <c r="Q5" s="285" t="s">
        <v>104</v>
      </c>
      <c r="R5" s="98">
        <v>16</v>
      </c>
      <c r="S5" s="98">
        <v>17</v>
      </c>
      <c r="T5" s="98">
        <v>18</v>
      </c>
      <c r="U5" s="98">
        <v>19</v>
      </c>
      <c r="V5" s="285" t="s">
        <v>105</v>
      </c>
      <c r="W5" s="285" t="s">
        <v>86</v>
      </c>
      <c r="X5" s="285" t="s">
        <v>106</v>
      </c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</row>
    <row r="6" spans="1:41" s="92" customFormat="1" ht="11.25">
      <c r="A6" s="152"/>
      <c r="B6" s="83"/>
      <c r="C6" s="286"/>
      <c r="D6" s="83"/>
      <c r="E6" s="83"/>
      <c r="F6" s="83"/>
      <c r="G6" s="83"/>
      <c r="H6" s="286"/>
      <c r="I6" s="286"/>
      <c r="J6" s="286"/>
      <c r="M6" s="166"/>
      <c r="N6" s="166"/>
      <c r="O6" s="152"/>
      <c r="P6" s="83"/>
      <c r="Q6" s="286"/>
      <c r="R6" s="83"/>
      <c r="S6" s="83"/>
      <c r="T6" s="83"/>
      <c r="U6" s="83"/>
      <c r="V6" s="286"/>
      <c r="W6" s="286"/>
      <c r="X6" s="28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</row>
    <row r="7" spans="2:41" s="92" customFormat="1" ht="10.5" customHeight="1">
      <c r="B7" s="94"/>
      <c r="C7" s="94"/>
      <c r="D7" s="94"/>
      <c r="E7" s="94"/>
      <c r="F7" s="94"/>
      <c r="G7" s="94"/>
      <c r="H7" s="94"/>
      <c r="I7" s="94"/>
      <c r="J7" s="94"/>
      <c r="M7" s="166"/>
      <c r="N7" s="166"/>
      <c r="P7" s="94"/>
      <c r="Q7" s="94"/>
      <c r="R7" s="94"/>
      <c r="S7" s="94"/>
      <c r="T7" s="94"/>
      <c r="U7" s="94"/>
      <c r="V7" s="94"/>
      <c r="W7" s="94"/>
      <c r="X7" s="94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</row>
    <row r="8" spans="2:41" s="92" customFormat="1" ht="10.5" customHeight="1">
      <c r="B8" s="85" t="s">
        <v>107</v>
      </c>
      <c r="C8" s="85">
        <v>3</v>
      </c>
      <c r="D8" s="85">
        <v>2</v>
      </c>
      <c r="E8" s="104">
        <v>1281</v>
      </c>
      <c r="F8" s="104">
        <v>1150</v>
      </c>
      <c r="G8" s="85">
        <v>182</v>
      </c>
      <c r="H8" s="85">
        <v>37</v>
      </c>
      <c r="I8" s="104">
        <v>2655</v>
      </c>
      <c r="J8" s="85">
        <v>72.7</v>
      </c>
      <c r="M8" s="166"/>
      <c r="N8" s="166"/>
      <c r="P8" s="85" t="s">
        <v>107</v>
      </c>
      <c r="Q8" s="85">
        <v>0</v>
      </c>
      <c r="R8" s="85">
        <v>7</v>
      </c>
      <c r="S8" s="104">
        <v>1136</v>
      </c>
      <c r="T8" s="104">
        <v>1409</v>
      </c>
      <c r="U8" s="85">
        <v>222</v>
      </c>
      <c r="V8" s="85">
        <v>63</v>
      </c>
      <c r="W8" s="104">
        <v>2837</v>
      </c>
      <c r="X8" s="85">
        <v>72.6</v>
      </c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</row>
    <row r="9" spans="1:41" s="92" customFormat="1" ht="10.5" customHeight="1">
      <c r="A9" s="84" t="s">
        <v>110</v>
      </c>
      <c r="B9" s="85" t="s">
        <v>108</v>
      </c>
      <c r="C9" s="85">
        <v>0</v>
      </c>
      <c r="D9" s="85">
        <v>11</v>
      </c>
      <c r="E9" s="104">
        <v>1491</v>
      </c>
      <c r="F9" s="104">
        <v>1260</v>
      </c>
      <c r="G9" s="85">
        <v>112</v>
      </c>
      <c r="H9" s="85">
        <v>31</v>
      </c>
      <c r="I9" s="104">
        <v>2905</v>
      </c>
      <c r="J9" s="103">
        <v>82.7</v>
      </c>
      <c r="M9" s="166"/>
      <c r="N9" s="166"/>
      <c r="O9" s="84" t="s">
        <v>134</v>
      </c>
      <c r="P9" s="85" t="s">
        <v>108</v>
      </c>
      <c r="Q9" s="85">
        <v>0</v>
      </c>
      <c r="R9" s="85">
        <v>7</v>
      </c>
      <c r="S9" s="104">
        <v>1351</v>
      </c>
      <c r="T9" s="104">
        <v>1509</v>
      </c>
      <c r="U9" s="85">
        <v>127</v>
      </c>
      <c r="V9" s="85">
        <v>33</v>
      </c>
      <c r="W9" s="104">
        <v>3027</v>
      </c>
      <c r="X9" s="103">
        <v>81</v>
      </c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</row>
    <row r="10" spans="2:41" s="92" customFormat="1" ht="10.5" customHeight="1">
      <c r="B10" s="85" t="s">
        <v>109</v>
      </c>
      <c r="C10" s="85">
        <v>3</v>
      </c>
      <c r="D10" s="85">
        <v>13</v>
      </c>
      <c r="E10" s="104">
        <v>2772</v>
      </c>
      <c r="F10" s="104">
        <v>2410</v>
      </c>
      <c r="G10" s="85">
        <v>294</v>
      </c>
      <c r="H10" s="85">
        <v>68</v>
      </c>
      <c r="I10" s="104">
        <v>5560</v>
      </c>
      <c r="J10" s="85">
        <v>77.6</v>
      </c>
      <c r="M10" s="166"/>
      <c r="N10" s="166"/>
      <c r="P10" s="85" t="s">
        <v>109</v>
      </c>
      <c r="Q10" s="85">
        <v>0</v>
      </c>
      <c r="R10" s="85">
        <v>14</v>
      </c>
      <c r="S10" s="104">
        <v>2487</v>
      </c>
      <c r="T10" s="104">
        <v>2918</v>
      </c>
      <c r="U10" s="85">
        <v>349</v>
      </c>
      <c r="V10" s="85">
        <v>96</v>
      </c>
      <c r="W10" s="104">
        <v>5864</v>
      </c>
      <c r="X10" s="85">
        <v>76.7</v>
      </c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</row>
    <row r="11" spans="15:24" ht="10.5" customHeight="1">
      <c r="O11" s="79"/>
      <c r="P11" s="95"/>
      <c r="Q11" s="95"/>
      <c r="R11" s="95"/>
      <c r="S11" s="95"/>
      <c r="T11" s="95"/>
      <c r="U11" s="95"/>
      <c r="V11" s="95"/>
      <c r="W11" s="95"/>
      <c r="X11" s="95"/>
    </row>
    <row r="12" spans="2:41" s="92" customFormat="1" ht="12.75" customHeight="1">
      <c r="B12" s="85" t="s">
        <v>107</v>
      </c>
      <c r="C12" s="85">
        <v>2</v>
      </c>
      <c r="D12" s="85">
        <v>5</v>
      </c>
      <c r="E12" s="104">
        <v>1259</v>
      </c>
      <c r="F12" s="104">
        <v>1129</v>
      </c>
      <c r="G12" s="85">
        <v>147</v>
      </c>
      <c r="H12" s="85">
        <v>36</v>
      </c>
      <c r="I12" s="104">
        <v>2578</v>
      </c>
      <c r="J12" s="103">
        <v>74</v>
      </c>
      <c r="M12" s="166"/>
      <c r="N12" s="166"/>
      <c r="P12" s="85" t="s">
        <v>107</v>
      </c>
      <c r="Q12" s="85">
        <v>3</v>
      </c>
      <c r="R12" s="85">
        <v>2</v>
      </c>
      <c r="S12" s="104">
        <v>1281</v>
      </c>
      <c r="T12" s="104">
        <v>1150</v>
      </c>
      <c r="U12" s="85">
        <v>182</v>
      </c>
      <c r="V12" s="85">
        <v>37</v>
      </c>
      <c r="W12" s="104">
        <v>2655</v>
      </c>
      <c r="X12" s="85">
        <v>72.7</v>
      </c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</row>
    <row r="13" spans="1:41" s="92" customFormat="1" ht="10.5" customHeight="1">
      <c r="A13" s="84" t="s">
        <v>111</v>
      </c>
      <c r="B13" s="85" t="s">
        <v>108</v>
      </c>
      <c r="C13" s="85">
        <v>0</v>
      </c>
      <c r="D13" s="85">
        <v>6</v>
      </c>
      <c r="E13" s="104">
        <v>1467</v>
      </c>
      <c r="F13" s="104">
        <v>1226</v>
      </c>
      <c r="G13" s="85">
        <v>115</v>
      </c>
      <c r="H13" s="85">
        <v>31</v>
      </c>
      <c r="I13" s="104">
        <v>2845</v>
      </c>
      <c r="J13" s="85">
        <v>84.6</v>
      </c>
      <c r="M13" s="166"/>
      <c r="N13" s="166"/>
      <c r="O13" s="84" t="s">
        <v>110</v>
      </c>
      <c r="P13" s="85" t="s">
        <v>108</v>
      </c>
      <c r="Q13" s="85">
        <v>0</v>
      </c>
      <c r="R13" s="85">
        <v>11</v>
      </c>
      <c r="S13" s="104">
        <v>1491</v>
      </c>
      <c r="T13" s="104">
        <v>1260</v>
      </c>
      <c r="U13" s="85">
        <v>112</v>
      </c>
      <c r="V13" s="85">
        <v>31</v>
      </c>
      <c r="W13" s="104">
        <v>2905</v>
      </c>
      <c r="X13" s="85">
        <v>82.7</v>
      </c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</row>
    <row r="14" spans="2:41" s="92" customFormat="1" ht="10.5" customHeight="1">
      <c r="B14" s="85" t="s">
        <v>109</v>
      </c>
      <c r="C14" s="85">
        <v>2</v>
      </c>
      <c r="D14" s="85">
        <v>11</v>
      </c>
      <c r="E14" s="104">
        <v>2726</v>
      </c>
      <c r="F14" s="104">
        <v>2355</v>
      </c>
      <c r="G14" s="85">
        <v>262</v>
      </c>
      <c r="H14" s="85">
        <v>67</v>
      </c>
      <c r="I14" s="104">
        <v>5423</v>
      </c>
      <c r="J14" s="85">
        <v>79.2</v>
      </c>
      <c r="M14" s="166"/>
      <c r="N14" s="166"/>
      <c r="P14" s="85" t="s">
        <v>109</v>
      </c>
      <c r="Q14" s="85">
        <v>3</v>
      </c>
      <c r="R14" s="85">
        <v>13</v>
      </c>
      <c r="S14" s="104">
        <v>2772</v>
      </c>
      <c r="T14" s="104">
        <v>2410</v>
      </c>
      <c r="U14" s="85">
        <v>294</v>
      </c>
      <c r="V14" s="85">
        <v>68</v>
      </c>
      <c r="W14" s="104">
        <v>5560</v>
      </c>
      <c r="X14" s="85">
        <v>77.6</v>
      </c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</row>
    <row r="15" spans="15:24" ht="10.5" customHeight="1">
      <c r="O15" s="79"/>
      <c r="P15" s="95"/>
      <c r="Q15" s="95"/>
      <c r="R15" s="95"/>
      <c r="S15" s="95"/>
      <c r="T15" s="95"/>
      <c r="U15" s="95"/>
      <c r="V15" s="95"/>
      <c r="W15" s="95"/>
      <c r="X15" s="95"/>
    </row>
    <row r="16" spans="2:41" s="92" customFormat="1" ht="10.5" customHeight="1">
      <c r="B16" s="85" t="s">
        <v>107</v>
      </c>
      <c r="C16" s="85">
        <v>0</v>
      </c>
      <c r="D16" s="85">
        <v>2</v>
      </c>
      <c r="E16" s="104">
        <v>1261</v>
      </c>
      <c r="F16" s="104">
        <v>1085</v>
      </c>
      <c r="G16" s="85">
        <v>136</v>
      </c>
      <c r="H16" s="85">
        <v>47</v>
      </c>
      <c r="I16" s="104">
        <v>2531</v>
      </c>
      <c r="J16" s="103">
        <v>75.3</v>
      </c>
      <c r="M16" s="166"/>
      <c r="N16" s="166"/>
      <c r="P16" s="85" t="s">
        <v>107</v>
      </c>
      <c r="Q16" s="85">
        <v>2</v>
      </c>
      <c r="R16" s="85">
        <v>5</v>
      </c>
      <c r="S16" s="104">
        <v>1259</v>
      </c>
      <c r="T16" s="104">
        <v>1129</v>
      </c>
      <c r="U16" s="85">
        <v>147</v>
      </c>
      <c r="V16" s="85">
        <v>36</v>
      </c>
      <c r="W16" s="104">
        <v>2578</v>
      </c>
      <c r="X16" s="103">
        <v>74</v>
      </c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</row>
    <row r="17" spans="1:41" s="92" customFormat="1" ht="10.5" customHeight="1">
      <c r="A17" s="84" t="s">
        <v>112</v>
      </c>
      <c r="B17" s="85" t="s">
        <v>108</v>
      </c>
      <c r="C17" s="85">
        <v>0</v>
      </c>
      <c r="D17" s="85">
        <v>4</v>
      </c>
      <c r="E17" s="104">
        <v>1372</v>
      </c>
      <c r="F17" s="104">
        <v>1125</v>
      </c>
      <c r="G17" s="85">
        <v>95</v>
      </c>
      <c r="H17" s="85">
        <v>41</v>
      </c>
      <c r="I17" s="104">
        <v>2637</v>
      </c>
      <c r="J17" s="85">
        <v>81.3</v>
      </c>
      <c r="M17" s="166"/>
      <c r="N17" s="166"/>
      <c r="O17" s="84" t="s">
        <v>111</v>
      </c>
      <c r="P17" s="85" t="s">
        <v>108</v>
      </c>
      <c r="Q17" s="85">
        <v>0</v>
      </c>
      <c r="R17" s="85">
        <v>6</v>
      </c>
      <c r="S17" s="104">
        <v>1467</v>
      </c>
      <c r="T17" s="104">
        <v>1226</v>
      </c>
      <c r="U17" s="85">
        <v>115</v>
      </c>
      <c r="V17" s="85">
        <v>31</v>
      </c>
      <c r="W17" s="104">
        <v>2845</v>
      </c>
      <c r="X17" s="85">
        <v>84.6</v>
      </c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</row>
    <row r="18" spans="2:41" s="92" customFormat="1" ht="10.5" customHeight="1">
      <c r="B18" s="85" t="s">
        <v>109</v>
      </c>
      <c r="C18" s="85">
        <v>0</v>
      </c>
      <c r="D18" s="85">
        <v>6</v>
      </c>
      <c r="E18" s="104">
        <v>2633</v>
      </c>
      <c r="F18" s="104">
        <v>2210</v>
      </c>
      <c r="G18" s="85">
        <v>231</v>
      </c>
      <c r="H18" s="85">
        <v>88</v>
      </c>
      <c r="I18" s="104">
        <v>5168</v>
      </c>
      <c r="J18" s="85">
        <v>78.2</v>
      </c>
      <c r="M18" s="166"/>
      <c r="N18" s="166"/>
      <c r="P18" s="85" t="s">
        <v>109</v>
      </c>
      <c r="Q18" s="85">
        <v>2</v>
      </c>
      <c r="R18" s="85">
        <v>11</v>
      </c>
      <c r="S18" s="104">
        <v>2726</v>
      </c>
      <c r="T18" s="104">
        <v>2355</v>
      </c>
      <c r="U18" s="85">
        <v>262</v>
      </c>
      <c r="V18" s="85">
        <v>67</v>
      </c>
      <c r="W18" s="104">
        <v>5423</v>
      </c>
      <c r="X18" s="85">
        <v>79.2</v>
      </c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</row>
    <row r="19" spans="5:24" ht="10.5" customHeight="1">
      <c r="E19" s="140"/>
      <c r="F19" s="140"/>
      <c r="I19" s="140"/>
      <c r="O19" s="79"/>
      <c r="P19" s="95"/>
      <c r="Q19" s="95"/>
      <c r="R19" s="95"/>
      <c r="S19" s="140"/>
      <c r="T19" s="140"/>
      <c r="U19" s="95"/>
      <c r="V19" s="95"/>
      <c r="W19" s="140"/>
      <c r="X19" s="95"/>
    </row>
    <row r="20" spans="2:41" s="92" customFormat="1" ht="10.5" customHeight="1">
      <c r="B20" s="85" t="s">
        <v>107</v>
      </c>
      <c r="C20" s="85">
        <v>0</v>
      </c>
      <c r="D20" s="85">
        <v>4</v>
      </c>
      <c r="E20" s="104">
        <v>1281</v>
      </c>
      <c r="F20" s="104">
        <v>1104</v>
      </c>
      <c r="G20" s="85">
        <v>154</v>
      </c>
      <c r="H20" s="85">
        <v>42</v>
      </c>
      <c r="I20" s="104">
        <v>2585</v>
      </c>
      <c r="J20" s="85">
        <v>76.7</v>
      </c>
      <c r="M20" s="166"/>
      <c r="N20" s="166"/>
      <c r="P20" s="85" t="s">
        <v>107</v>
      </c>
      <c r="Q20" s="85">
        <v>0</v>
      </c>
      <c r="R20" s="85">
        <v>2</v>
      </c>
      <c r="S20" s="104">
        <v>1261</v>
      </c>
      <c r="T20" s="104">
        <v>1085</v>
      </c>
      <c r="U20" s="85">
        <v>136</v>
      </c>
      <c r="V20" s="85">
        <v>47</v>
      </c>
      <c r="W20" s="104">
        <f>SUM(Q20:V20)</f>
        <v>2531</v>
      </c>
      <c r="X20" s="85">
        <v>75.3</v>
      </c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</row>
    <row r="21" spans="1:41" s="92" customFormat="1" ht="10.5" customHeight="1">
      <c r="A21" s="84" t="s">
        <v>113</v>
      </c>
      <c r="B21" s="85" t="s">
        <v>108</v>
      </c>
      <c r="C21" s="85">
        <v>2</v>
      </c>
      <c r="D21" s="85">
        <v>7</v>
      </c>
      <c r="E21" s="104">
        <v>1446</v>
      </c>
      <c r="F21" s="104">
        <v>1191</v>
      </c>
      <c r="G21" s="85">
        <v>86</v>
      </c>
      <c r="H21" s="85">
        <v>40</v>
      </c>
      <c r="I21" s="104">
        <v>2772</v>
      </c>
      <c r="J21" s="85">
        <v>84.4</v>
      </c>
      <c r="M21" s="166"/>
      <c r="N21" s="166"/>
      <c r="O21" s="84" t="s">
        <v>112</v>
      </c>
      <c r="P21" s="85" t="s">
        <v>108</v>
      </c>
      <c r="Q21" s="85">
        <v>0</v>
      </c>
      <c r="R21" s="85">
        <v>4</v>
      </c>
      <c r="S21" s="104">
        <v>1372</v>
      </c>
      <c r="T21" s="104">
        <v>1125</v>
      </c>
      <c r="U21" s="85">
        <v>95</v>
      </c>
      <c r="V21" s="85">
        <v>41</v>
      </c>
      <c r="W21" s="104">
        <f>SUM(Q21:V21)</f>
        <v>2637</v>
      </c>
      <c r="X21" s="85">
        <v>81.3</v>
      </c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</row>
    <row r="22" spans="2:41" s="92" customFormat="1" ht="10.5" customHeight="1">
      <c r="B22" s="85" t="s">
        <v>109</v>
      </c>
      <c r="C22" s="85">
        <v>2</v>
      </c>
      <c r="D22" s="85">
        <v>11</v>
      </c>
      <c r="E22" s="104">
        <v>2727</v>
      </c>
      <c r="F22" s="104">
        <v>2295</v>
      </c>
      <c r="G22" s="85">
        <v>240</v>
      </c>
      <c r="H22" s="85">
        <v>82</v>
      </c>
      <c r="I22" s="104">
        <v>5357</v>
      </c>
      <c r="J22" s="85">
        <v>80.5</v>
      </c>
      <c r="M22" s="166"/>
      <c r="N22" s="166"/>
      <c r="P22" s="85" t="s">
        <v>109</v>
      </c>
      <c r="Q22" s="85">
        <v>0</v>
      </c>
      <c r="R22" s="85">
        <v>6</v>
      </c>
      <c r="S22" s="104">
        <v>2633</v>
      </c>
      <c r="T22" s="104">
        <v>2210</v>
      </c>
      <c r="U22" s="85">
        <v>231</v>
      </c>
      <c r="V22" s="85">
        <v>88</v>
      </c>
      <c r="W22" s="104">
        <f>SUM(Q22:V22)</f>
        <v>5168</v>
      </c>
      <c r="X22" s="85">
        <v>78.2</v>
      </c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</row>
    <row r="23" spans="5:24" ht="10.5" customHeight="1">
      <c r="E23" s="140"/>
      <c r="F23" s="140"/>
      <c r="I23" s="140"/>
      <c r="O23" s="79"/>
      <c r="P23" s="95"/>
      <c r="Q23" s="95"/>
      <c r="R23" s="95"/>
      <c r="S23" s="140"/>
      <c r="T23" s="140"/>
      <c r="U23" s="95"/>
      <c r="V23" s="95"/>
      <c r="W23" s="140"/>
      <c r="X23" s="95"/>
    </row>
    <row r="24" spans="2:41" s="92" customFormat="1" ht="10.5" customHeight="1">
      <c r="B24" s="85" t="s">
        <v>107</v>
      </c>
      <c r="C24" s="85">
        <v>1</v>
      </c>
      <c r="D24" s="85">
        <v>3</v>
      </c>
      <c r="E24" s="104">
        <v>1231</v>
      </c>
      <c r="F24" s="104">
        <v>1167</v>
      </c>
      <c r="G24" s="85">
        <v>187</v>
      </c>
      <c r="H24" s="85">
        <v>3</v>
      </c>
      <c r="I24" s="104">
        <v>2592</v>
      </c>
      <c r="J24" s="85">
        <v>73.1</v>
      </c>
      <c r="M24" s="166"/>
      <c r="N24" s="166"/>
      <c r="P24" s="85" t="s">
        <v>107</v>
      </c>
      <c r="Q24" s="85">
        <v>0</v>
      </c>
      <c r="R24" s="85">
        <v>4</v>
      </c>
      <c r="S24" s="104">
        <v>1281</v>
      </c>
      <c r="T24" s="104">
        <v>1104</v>
      </c>
      <c r="U24" s="85">
        <v>154</v>
      </c>
      <c r="V24" s="85">
        <v>42</v>
      </c>
      <c r="W24" s="104">
        <f>SUM(Q24:V24)</f>
        <v>2585</v>
      </c>
      <c r="X24" s="85">
        <v>76.7</v>
      </c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</row>
    <row r="25" spans="1:41" s="92" customFormat="1" ht="10.5" customHeight="1">
      <c r="A25" s="84" t="s">
        <v>114</v>
      </c>
      <c r="B25" s="85" t="s">
        <v>108</v>
      </c>
      <c r="C25" s="85">
        <v>0</v>
      </c>
      <c r="D25" s="85">
        <v>5</v>
      </c>
      <c r="E25" s="104">
        <v>1379</v>
      </c>
      <c r="F25" s="104">
        <v>1225</v>
      </c>
      <c r="G25" s="85">
        <v>83</v>
      </c>
      <c r="H25" s="85">
        <v>3</v>
      </c>
      <c r="I25" s="104">
        <v>2695</v>
      </c>
      <c r="J25" s="85">
        <v>80.7</v>
      </c>
      <c r="M25" s="166"/>
      <c r="N25" s="166"/>
      <c r="O25" s="84" t="s">
        <v>113</v>
      </c>
      <c r="P25" s="85" t="s">
        <v>108</v>
      </c>
      <c r="Q25" s="85">
        <v>2</v>
      </c>
      <c r="R25" s="85">
        <v>7</v>
      </c>
      <c r="S25" s="104">
        <v>1446</v>
      </c>
      <c r="T25" s="104">
        <v>1191</v>
      </c>
      <c r="U25" s="85">
        <v>86</v>
      </c>
      <c r="V25" s="85">
        <v>40</v>
      </c>
      <c r="W25" s="104">
        <f>SUM(Q25:V25)</f>
        <v>2772</v>
      </c>
      <c r="X25" s="85">
        <v>84.4</v>
      </c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</row>
    <row r="26" spans="2:41" s="92" customFormat="1" ht="10.5" customHeight="1">
      <c r="B26" s="85" t="s">
        <v>109</v>
      </c>
      <c r="C26" s="85">
        <v>1</v>
      </c>
      <c r="D26" s="85">
        <v>8</v>
      </c>
      <c r="E26" s="104">
        <v>2610</v>
      </c>
      <c r="F26" s="104">
        <v>2392</v>
      </c>
      <c r="G26" s="85">
        <v>270</v>
      </c>
      <c r="H26" s="85">
        <v>6</v>
      </c>
      <c r="I26" s="104">
        <v>5287</v>
      </c>
      <c r="J26" s="85">
        <v>76.8</v>
      </c>
      <c r="M26" s="166"/>
      <c r="N26" s="166"/>
      <c r="P26" s="85" t="s">
        <v>109</v>
      </c>
      <c r="Q26" s="85">
        <v>2</v>
      </c>
      <c r="R26" s="85">
        <v>11</v>
      </c>
      <c r="S26" s="104">
        <v>2727</v>
      </c>
      <c r="T26" s="104">
        <v>2295</v>
      </c>
      <c r="U26" s="85">
        <v>240</v>
      </c>
      <c r="V26" s="85">
        <v>82</v>
      </c>
      <c r="W26" s="104">
        <f>SUM(Q26:V26)</f>
        <v>5357</v>
      </c>
      <c r="X26" s="85">
        <v>80.5</v>
      </c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</row>
    <row r="27" spans="5:24" ht="10.5" customHeight="1">
      <c r="E27" s="140"/>
      <c r="F27" s="140"/>
      <c r="I27" s="140"/>
      <c r="J27" s="153"/>
      <c r="O27" s="79"/>
      <c r="P27" s="95"/>
      <c r="Q27" s="95"/>
      <c r="R27" s="95"/>
      <c r="S27" s="140"/>
      <c r="T27" s="140"/>
      <c r="U27" s="95"/>
      <c r="V27" s="95"/>
      <c r="W27" s="140"/>
      <c r="X27" s="153"/>
    </row>
    <row r="28" spans="2:41" s="92" customFormat="1" ht="10.5" customHeight="1">
      <c r="B28" s="85" t="s">
        <v>107</v>
      </c>
      <c r="C28" s="85">
        <v>0</v>
      </c>
      <c r="D28" s="85">
        <v>1</v>
      </c>
      <c r="E28" s="104">
        <v>1159</v>
      </c>
      <c r="F28" s="104">
        <v>1098</v>
      </c>
      <c r="G28" s="85">
        <v>127</v>
      </c>
      <c r="H28" s="85">
        <v>26</v>
      </c>
      <c r="I28" s="104">
        <v>2411</v>
      </c>
      <c r="J28" s="85">
        <v>71.2</v>
      </c>
      <c r="M28" s="166"/>
      <c r="N28" s="166"/>
      <c r="P28" s="85" t="s">
        <v>107</v>
      </c>
      <c r="Q28" s="85">
        <v>1</v>
      </c>
      <c r="R28" s="85">
        <v>3</v>
      </c>
      <c r="S28" s="104">
        <v>1231</v>
      </c>
      <c r="T28" s="104">
        <v>1167</v>
      </c>
      <c r="U28" s="85">
        <v>187</v>
      </c>
      <c r="V28" s="85">
        <v>3</v>
      </c>
      <c r="W28" s="104">
        <f>SUM(Q28:V28)</f>
        <v>2592</v>
      </c>
      <c r="X28" s="85">
        <v>73.1</v>
      </c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</row>
    <row r="29" spans="1:41" s="92" customFormat="1" ht="10.5" customHeight="1">
      <c r="A29" s="84" t="s">
        <v>115</v>
      </c>
      <c r="B29" s="85" t="s">
        <v>108</v>
      </c>
      <c r="C29" s="85">
        <v>0</v>
      </c>
      <c r="D29" s="85">
        <v>3</v>
      </c>
      <c r="E29" s="104">
        <v>1350</v>
      </c>
      <c r="F29" s="104">
        <v>1102</v>
      </c>
      <c r="G29" s="85">
        <v>85</v>
      </c>
      <c r="H29" s="85">
        <v>31</v>
      </c>
      <c r="I29" s="104">
        <v>2571</v>
      </c>
      <c r="J29" s="85">
        <v>80.6</v>
      </c>
      <c r="M29" s="166"/>
      <c r="N29" s="166"/>
      <c r="O29" s="84" t="s">
        <v>114</v>
      </c>
      <c r="P29" s="85" t="s">
        <v>108</v>
      </c>
      <c r="Q29" s="85">
        <v>0</v>
      </c>
      <c r="R29" s="85">
        <v>5</v>
      </c>
      <c r="S29" s="104">
        <v>1379</v>
      </c>
      <c r="T29" s="104">
        <v>1225</v>
      </c>
      <c r="U29" s="85">
        <v>83</v>
      </c>
      <c r="V29" s="85">
        <v>3</v>
      </c>
      <c r="W29" s="104">
        <f>SUM(Q29:V29)</f>
        <v>2695</v>
      </c>
      <c r="X29" s="85">
        <v>80.7</v>
      </c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</row>
    <row r="30" spans="2:41" s="92" customFormat="1" ht="10.5" customHeight="1">
      <c r="B30" s="85" t="s">
        <v>109</v>
      </c>
      <c r="C30" s="85">
        <v>0</v>
      </c>
      <c r="D30" s="85">
        <v>4</v>
      </c>
      <c r="E30" s="104">
        <v>2509</v>
      </c>
      <c r="F30" s="104">
        <v>2200</v>
      </c>
      <c r="G30" s="85">
        <v>212</v>
      </c>
      <c r="H30" s="85">
        <v>57</v>
      </c>
      <c r="I30" s="104">
        <v>4982</v>
      </c>
      <c r="J30" s="85">
        <v>75.8</v>
      </c>
      <c r="M30" s="166"/>
      <c r="N30" s="166"/>
      <c r="P30" s="85" t="s">
        <v>109</v>
      </c>
      <c r="Q30" s="85">
        <f>Q28+Q29</f>
        <v>1</v>
      </c>
      <c r="R30" s="85">
        <f>R28+R29</f>
        <v>8</v>
      </c>
      <c r="S30" s="104">
        <f>S28+S29</f>
        <v>2610</v>
      </c>
      <c r="T30" s="104">
        <f>T28+T29</f>
        <v>2392</v>
      </c>
      <c r="U30" s="85">
        <f>U28+U29</f>
        <v>270</v>
      </c>
      <c r="V30" s="85">
        <v>6</v>
      </c>
      <c r="W30" s="104">
        <f>SUM(Q30:V30)</f>
        <v>5287</v>
      </c>
      <c r="X30" s="85">
        <v>76.8</v>
      </c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</row>
    <row r="31" spans="5:24" ht="10.5" customHeight="1">
      <c r="E31" s="140"/>
      <c r="F31" s="140"/>
      <c r="I31" s="140"/>
      <c r="J31" s="153"/>
      <c r="O31" s="79"/>
      <c r="P31" s="95"/>
      <c r="Q31" s="95"/>
      <c r="R31" s="95"/>
      <c r="S31" s="140"/>
      <c r="T31" s="140"/>
      <c r="U31" s="95"/>
      <c r="V31" s="95"/>
      <c r="W31" s="140"/>
      <c r="X31" s="153"/>
    </row>
    <row r="32" spans="2:41" s="92" customFormat="1" ht="10.5" customHeight="1">
      <c r="B32" s="85" t="s">
        <v>107</v>
      </c>
      <c r="C32" s="85">
        <v>0</v>
      </c>
      <c r="D32" s="85">
        <v>1</v>
      </c>
      <c r="E32" s="104">
        <v>1300</v>
      </c>
      <c r="F32" s="104">
        <v>1088</v>
      </c>
      <c r="G32" s="85">
        <v>123</v>
      </c>
      <c r="H32" s="85">
        <v>46</v>
      </c>
      <c r="I32" s="104">
        <v>2558</v>
      </c>
      <c r="J32" s="85">
        <v>78.6</v>
      </c>
      <c r="M32" s="166"/>
      <c r="N32" s="166"/>
      <c r="P32" s="85" t="s">
        <v>107</v>
      </c>
      <c r="Q32" s="85">
        <v>0</v>
      </c>
      <c r="R32" s="85">
        <v>1</v>
      </c>
      <c r="S32" s="104">
        <v>1159</v>
      </c>
      <c r="T32" s="104">
        <v>1098</v>
      </c>
      <c r="U32" s="85">
        <v>127</v>
      </c>
      <c r="V32" s="85">
        <v>26</v>
      </c>
      <c r="W32" s="104">
        <f>SUM(Q32:V32)</f>
        <v>2411</v>
      </c>
      <c r="X32" s="85">
        <v>71.2</v>
      </c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</row>
    <row r="33" spans="1:41" s="92" customFormat="1" ht="10.5" customHeight="1">
      <c r="A33" s="84" t="s">
        <v>116</v>
      </c>
      <c r="B33" s="85" t="s">
        <v>108</v>
      </c>
      <c r="C33" s="85">
        <v>0</v>
      </c>
      <c r="D33" s="85">
        <v>0</v>
      </c>
      <c r="E33" s="104">
        <v>1313</v>
      </c>
      <c r="F33" s="104">
        <v>1098</v>
      </c>
      <c r="G33" s="85">
        <v>77</v>
      </c>
      <c r="H33" s="85">
        <v>26</v>
      </c>
      <c r="I33" s="104">
        <v>2514</v>
      </c>
      <c r="J33" s="85">
        <v>83.9</v>
      </c>
      <c r="M33" s="166"/>
      <c r="N33" s="166"/>
      <c r="O33" s="84" t="s">
        <v>115</v>
      </c>
      <c r="P33" s="85" t="s">
        <v>108</v>
      </c>
      <c r="Q33" s="85">
        <v>0</v>
      </c>
      <c r="R33" s="85">
        <v>3</v>
      </c>
      <c r="S33" s="104">
        <v>1350</v>
      </c>
      <c r="T33" s="104">
        <v>1102</v>
      </c>
      <c r="U33" s="85">
        <v>85</v>
      </c>
      <c r="V33" s="85">
        <v>31</v>
      </c>
      <c r="W33" s="104">
        <f>SUM(Q33:V33)</f>
        <v>2571</v>
      </c>
      <c r="X33" s="85">
        <v>80.6</v>
      </c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</row>
    <row r="34" spans="2:41" s="92" customFormat="1" ht="10.5" customHeight="1">
      <c r="B34" s="85" t="s">
        <v>109</v>
      </c>
      <c r="C34" s="85">
        <v>0</v>
      </c>
      <c r="D34" s="85">
        <v>1</v>
      </c>
      <c r="E34" s="104">
        <v>2613</v>
      </c>
      <c r="F34" s="104">
        <v>2186</v>
      </c>
      <c r="G34" s="85">
        <v>200</v>
      </c>
      <c r="H34" s="85">
        <v>72</v>
      </c>
      <c r="I34" s="104">
        <v>5072</v>
      </c>
      <c r="J34" s="85">
        <v>81.1</v>
      </c>
      <c r="M34" s="166"/>
      <c r="N34" s="166"/>
      <c r="P34" s="85" t="s">
        <v>109</v>
      </c>
      <c r="Q34" s="85">
        <f>Q32+Q33</f>
        <v>0</v>
      </c>
      <c r="R34" s="85">
        <f>R32+R33</f>
        <v>4</v>
      </c>
      <c r="S34" s="104">
        <f>S32+S33</f>
        <v>2509</v>
      </c>
      <c r="T34" s="104">
        <f>T32+T33</f>
        <v>2200</v>
      </c>
      <c r="U34" s="85">
        <f>U32+U33</f>
        <v>212</v>
      </c>
      <c r="V34" s="85">
        <v>57</v>
      </c>
      <c r="W34" s="104">
        <f>SUM(Q34:V34)</f>
        <v>4982</v>
      </c>
      <c r="X34" s="85">
        <v>75.8</v>
      </c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</row>
    <row r="35" spans="5:24" ht="10.5" customHeight="1">
      <c r="E35" s="140"/>
      <c r="F35" s="140"/>
      <c r="I35" s="140"/>
      <c r="J35" s="153"/>
      <c r="O35" s="79"/>
      <c r="P35" s="95"/>
      <c r="Q35" s="95"/>
      <c r="R35" s="95"/>
      <c r="S35" s="140"/>
      <c r="T35" s="140"/>
      <c r="U35" s="95"/>
      <c r="V35" s="95"/>
      <c r="W35" s="140"/>
      <c r="X35" s="153"/>
    </row>
    <row r="36" spans="2:41" s="92" customFormat="1" ht="10.5" customHeight="1">
      <c r="B36" s="85" t="s">
        <v>107</v>
      </c>
      <c r="C36" s="85">
        <v>0</v>
      </c>
      <c r="D36" s="85">
        <v>1</v>
      </c>
      <c r="E36" s="104">
        <v>1197</v>
      </c>
      <c r="F36" s="104">
        <v>1034</v>
      </c>
      <c r="G36" s="85">
        <v>126</v>
      </c>
      <c r="H36" s="104">
        <v>69</v>
      </c>
      <c r="I36" s="104">
        <v>2427</v>
      </c>
      <c r="J36" s="154">
        <v>78.3</v>
      </c>
      <c r="M36" s="166"/>
      <c r="N36" s="166"/>
      <c r="P36" s="85" t="s">
        <v>107</v>
      </c>
      <c r="Q36" s="85">
        <v>0</v>
      </c>
      <c r="R36" s="85">
        <v>1</v>
      </c>
      <c r="S36" s="104">
        <v>1300</v>
      </c>
      <c r="T36" s="104">
        <v>1088</v>
      </c>
      <c r="U36" s="85">
        <v>123</v>
      </c>
      <c r="V36" s="104">
        <v>46</v>
      </c>
      <c r="W36" s="104">
        <v>2558</v>
      </c>
      <c r="X36" s="154">
        <v>78.6</v>
      </c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</row>
    <row r="37" spans="1:41" s="92" customFormat="1" ht="10.5" customHeight="1">
      <c r="A37" s="84" t="s">
        <v>117</v>
      </c>
      <c r="B37" s="85" t="s">
        <v>108</v>
      </c>
      <c r="C37" s="85">
        <v>1</v>
      </c>
      <c r="D37" s="154">
        <v>0</v>
      </c>
      <c r="E37" s="104">
        <v>1327</v>
      </c>
      <c r="F37" s="104">
        <v>1051</v>
      </c>
      <c r="G37" s="85">
        <v>68</v>
      </c>
      <c r="H37" s="104">
        <v>60</v>
      </c>
      <c r="I37" s="104">
        <v>2507</v>
      </c>
      <c r="J37" s="154">
        <v>88.7</v>
      </c>
      <c r="M37" s="166"/>
      <c r="N37" s="166"/>
      <c r="O37" s="84" t="s">
        <v>116</v>
      </c>
      <c r="P37" s="85" t="s">
        <v>108</v>
      </c>
      <c r="Q37" s="85">
        <v>0</v>
      </c>
      <c r="R37" s="154">
        <v>0</v>
      </c>
      <c r="S37" s="104">
        <v>1313</v>
      </c>
      <c r="T37" s="104">
        <v>1098</v>
      </c>
      <c r="U37" s="85">
        <v>77</v>
      </c>
      <c r="V37" s="104">
        <v>26</v>
      </c>
      <c r="W37" s="104">
        <v>2514</v>
      </c>
      <c r="X37" s="154">
        <v>83.9</v>
      </c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</row>
    <row r="38" spans="2:41" s="92" customFormat="1" ht="10.5" customHeight="1">
      <c r="B38" s="85" t="s">
        <v>109</v>
      </c>
      <c r="C38" s="85">
        <v>1</v>
      </c>
      <c r="D38" s="85">
        <v>1</v>
      </c>
      <c r="E38" s="104">
        <v>2524</v>
      </c>
      <c r="F38" s="104">
        <v>2085</v>
      </c>
      <c r="G38" s="85">
        <v>194</v>
      </c>
      <c r="H38" s="104">
        <v>129</v>
      </c>
      <c r="I38" s="104">
        <v>4934</v>
      </c>
      <c r="J38" s="154">
        <v>83.2</v>
      </c>
      <c r="M38" s="166"/>
      <c r="N38" s="166"/>
      <c r="P38" s="85" t="s">
        <v>109</v>
      </c>
      <c r="Q38" s="85">
        <f>Q36+Q37</f>
        <v>0</v>
      </c>
      <c r="R38" s="85">
        <f>SUM(R36:R37)</f>
        <v>1</v>
      </c>
      <c r="S38" s="104">
        <f>SUM(S36:S37)</f>
        <v>2613</v>
      </c>
      <c r="T38" s="104">
        <f>SUM(T36:T37)</f>
        <v>2186</v>
      </c>
      <c r="U38" s="85">
        <f>SUM(U36:U37)</f>
        <v>200</v>
      </c>
      <c r="V38" s="104">
        <v>72</v>
      </c>
      <c r="W38" s="104">
        <v>5072</v>
      </c>
      <c r="X38" s="154">
        <v>81.1</v>
      </c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</row>
    <row r="39" spans="5:24" ht="10.5" customHeight="1">
      <c r="E39" s="140"/>
      <c r="F39" s="140"/>
      <c r="I39" s="140"/>
      <c r="J39" s="153"/>
      <c r="O39" s="79"/>
      <c r="P39" s="95"/>
      <c r="Q39" s="95"/>
      <c r="R39" s="95"/>
      <c r="S39" s="140"/>
      <c r="T39" s="140"/>
      <c r="U39" s="95"/>
      <c r="V39" s="95"/>
      <c r="W39" s="140"/>
      <c r="X39" s="153"/>
    </row>
    <row r="40" spans="2:41" s="92" customFormat="1" ht="10.5" customHeight="1">
      <c r="B40" s="85" t="s">
        <v>107</v>
      </c>
      <c r="C40" s="85">
        <v>0</v>
      </c>
      <c r="D40" s="85">
        <v>0</v>
      </c>
      <c r="E40" s="104">
        <v>1221</v>
      </c>
      <c r="F40" s="104">
        <v>1058</v>
      </c>
      <c r="G40" s="85">
        <v>104</v>
      </c>
      <c r="H40" s="104">
        <v>65</v>
      </c>
      <c r="I40" s="104">
        <v>2448</v>
      </c>
      <c r="J40" s="155">
        <v>80.91024419413118</v>
      </c>
      <c r="M40" s="166"/>
      <c r="N40" s="166"/>
      <c r="P40" s="85" t="s">
        <v>107</v>
      </c>
      <c r="Q40" s="85">
        <v>0</v>
      </c>
      <c r="R40" s="85">
        <v>1</v>
      </c>
      <c r="S40" s="104">
        <v>1197</v>
      </c>
      <c r="T40" s="104">
        <v>1034</v>
      </c>
      <c r="U40" s="85">
        <v>126</v>
      </c>
      <c r="V40" s="104">
        <v>69</v>
      </c>
      <c r="W40" s="104">
        <f>SUM(Q40:V40)</f>
        <v>2427</v>
      </c>
      <c r="X40" s="155">
        <v>78.3</v>
      </c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</row>
    <row r="41" spans="1:41" s="92" customFormat="1" ht="10.5" customHeight="1">
      <c r="A41" s="84" t="s">
        <v>118</v>
      </c>
      <c r="B41" s="85" t="s">
        <v>108</v>
      </c>
      <c r="C41" s="85">
        <v>0</v>
      </c>
      <c r="D41" s="154">
        <v>2</v>
      </c>
      <c r="E41" s="104">
        <v>1322</v>
      </c>
      <c r="F41" s="104">
        <v>1017</v>
      </c>
      <c r="G41" s="85">
        <v>64</v>
      </c>
      <c r="H41" s="104">
        <v>51</v>
      </c>
      <c r="I41" s="104">
        <v>2456</v>
      </c>
      <c r="J41" s="155">
        <v>88.39880004998403</v>
      </c>
      <c r="M41" s="166"/>
      <c r="N41" s="166"/>
      <c r="O41" s="84" t="s">
        <v>117</v>
      </c>
      <c r="P41" s="85" t="s">
        <v>108</v>
      </c>
      <c r="Q41" s="85">
        <v>1</v>
      </c>
      <c r="R41" s="154">
        <v>0</v>
      </c>
      <c r="S41" s="104">
        <v>1327</v>
      </c>
      <c r="T41" s="104">
        <v>1051</v>
      </c>
      <c r="U41" s="85">
        <v>68</v>
      </c>
      <c r="V41" s="104">
        <v>60</v>
      </c>
      <c r="W41" s="104">
        <f>SUM(Q41:V41)</f>
        <v>2507</v>
      </c>
      <c r="X41" s="155">
        <v>88.7</v>
      </c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</row>
    <row r="42" spans="2:41" s="92" customFormat="1" ht="10.5" customHeight="1">
      <c r="B42" s="85" t="s">
        <v>109</v>
      </c>
      <c r="C42" s="85">
        <v>0</v>
      </c>
      <c r="D42" s="85">
        <v>2</v>
      </c>
      <c r="E42" s="104">
        <v>2543</v>
      </c>
      <c r="F42" s="104">
        <v>2075</v>
      </c>
      <c r="G42" s="85">
        <v>168</v>
      </c>
      <c r="H42" s="85">
        <v>116</v>
      </c>
      <c r="I42" s="104">
        <v>4904</v>
      </c>
      <c r="J42" s="155">
        <v>84.51328961557297</v>
      </c>
      <c r="M42" s="166"/>
      <c r="N42" s="166"/>
      <c r="P42" s="85" t="s">
        <v>109</v>
      </c>
      <c r="Q42" s="85">
        <f aca="true" t="shared" si="0" ref="Q42:V42">SUM(Q40:Q41)</f>
        <v>1</v>
      </c>
      <c r="R42" s="85">
        <f t="shared" si="0"/>
        <v>1</v>
      </c>
      <c r="S42" s="104">
        <f t="shared" si="0"/>
        <v>2524</v>
      </c>
      <c r="T42" s="104">
        <f t="shared" si="0"/>
        <v>2085</v>
      </c>
      <c r="U42" s="85">
        <f t="shared" si="0"/>
        <v>194</v>
      </c>
      <c r="V42" s="85">
        <f t="shared" si="0"/>
        <v>129</v>
      </c>
      <c r="W42" s="104">
        <f>SUM(Q42:V42)</f>
        <v>4934</v>
      </c>
      <c r="X42" s="155">
        <v>83.2</v>
      </c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</row>
    <row r="43" spans="15:24" ht="10.5" customHeight="1">
      <c r="O43" s="79"/>
      <c r="P43" s="95"/>
      <c r="Q43" s="95"/>
      <c r="R43" s="95"/>
      <c r="S43" s="95"/>
      <c r="T43" s="95"/>
      <c r="U43" s="95"/>
      <c r="V43" s="95"/>
      <c r="W43" s="95"/>
      <c r="X43" s="95"/>
    </row>
    <row r="44" spans="2:41" s="92" customFormat="1" ht="10.5" customHeight="1">
      <c r="B44" s="85" t="s">
        <v>107</v>
      </c>
      <c r="C44" s="85">
        <v>0</v>
      </c>
      <c r="D44" s="85">
        <v>3</v>
      </c>
      <c r="E44" s="104">
        <v>1134</v>
      </c>
      <c r="F44" s="104">
        <v>1086</v>
      </c>
      <c r="G44" s="85">
        <v>93</v>
      </c>
      <c r="H44" s="104">
        <v>45</v>
      </c>
      <c r="I44" s="104">
        <v>2361</v>
      </c>
      <c r="J44" s="155">
        <v>78.2</v>
      </c>
      <c r="K44" s="85"/>
      <c r="M44" s="166"/>
      <c r="N44" s="166"/>
      <c r="P44" s="85" t="s">
        <v>107</v>
      </c>
      <c r="Q44" s="85">
        <v>0</v>
      </c>
      <c r="R44" s="85">
        <v>0</v>
      </c>
      <c r="S44" s="104">
        <v>1221</v>
      </c>
      <c r="T44" s="104">
        <v>1058</v>
      </c>
      <c r="U44" s="85">
        <v>104</v>
      </c>
      <c r="V44" s="104">
        <v>65</v>
      </c>
      <c r="W44" s="104">
        <v>2448</v>
      </c>
      <c r="X44" s="155">
        <v>80.91024419413118</v>
      </c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</row>
    <row r="45" spans="1:41" s="92" customFormat="1" ht="10.5" customHeight="1">
      <c r="A45" s="84" t="s">
        <v>119</v>
      </c>
      <c r="B45" s="85" t="s">
        <v>108</v>
      </c>
      <c r="C45" s="85">
        <v>0</v>
      </c>
      <c r="D45" s="154">
        <v>3</v>
      </c>
      <c r="E45" s="104">
        <v>1285</v>
      </c>
      <c r="F45" s="104">
        <v>1007</v>
      </c>
      <c r="G45" s="85">
        <v>61</v>
      </c>
      <c r="H45" s="104">
        <v>41</v>
      </c>
      <c r="I45" s="104">
        <v>2397</v>
      </c>
      <c r="J45" s="155">
        <v>84</v>
      </c>
      <c r="K45" s="85"/>
      <c r="M45" s="166"/>
      <c r="N45" s="166"/>
      <c r="O45" s="84" t="s">
        <v>118</v>
      </c>
      <c r="P45" s="85" t="s">
        <v>108</v>
      </c>
      <c r="Q45" s="85">
        <v>0</v>
      </c>
      <c r="R45" s="154">
        <v>2</v>
      </c>
      <c r="S45" s="104">
        <v>1322</v>
      </c>
      <c r="T45" s="104">
        <v>1017</v>
      </c>
      <c r="U45" s="85">
        <v>64</v>
      </c>
      <c r="V45" s="104">
        <v>51</v>
      </c>
      <c r="W45" s="104">
        <v>2456</v>
      </c>
      <c r="X45" s="155">
        <v>88.39880004998403</v>
      </c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</row>
    <row r="46" spans="2:41" s="92" customFormat="1" ht="10.5" customHeight="1">
      <c r="B46" s="85" t="s">
        <v>109</v>
      </c>
      <c r="C46" s="85">
        <v>0</v>
      </c>
      <c r="D46" s="85">
        <v>6</v>
      </c>
      <c r="E46" s="104">
        <v>2419</v>
      </c>
      <c r="F46" s="104">
        <v>2093</v>
      </c>
      <c r="G46" s="85">
        <v>154</v>
      </c>
      <c r="H46" s="85">
        <v>86</v>
      </c>
      <c r="I46" s="104">
        <v>4758</v>
      </c>
      <c r="J46" s="155">
        <v>81.1</v>
      </c>
      <c r="K46" s="85"/>
      <c r="M46" s="166"/>
      <c r="N46" s="166"/>
      <c r="P46" s="85" t="s">
        <v>109</v>
      </c>
      <c r="Q46" s="85">
        <f aca="true" t="shared" si="1" ref="Q46:W46">SUM(Q44:Q45)</f>
        <v>0</v>
      </c>
      <c r="R46" s="85">
        <f t="shared" si="1"/>
        <v>2</v>
      </c>
      <c r="S46" s="104">
        <f t="shared" si="1"/>
        <v>2543</v>
      </c>
      <c r="T46" s="104">
        <f t="shared" si="1"/>
        <v>2075</v>
      </c>
      <c r="U46" s="85">
        <f t="shared" si="1"/>
        <v>168</v>
      </c>
      <c r="V46" s="85">
        <f t="shared" si="1"/>
        <v>116</v>
      </c>
      <c r="W46" s="104">
        <f t="shared" si="1"/>
        <v>4904</v>
      </c>
      <c r="X46" s="155">
        <v>84.51328961557297</v>
      </c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</row>
    <row r="47" spans="15:24" ht="10.5" customHeight="1">
      <c r="O47" s="79"/>
      <c r="P47" s="95"/>
      <c r="Q47" s="95"/>
      <c r="R47" s="95"/>
      <c r="S47" s="95"/>
      <c r="T47" s="95"/>
      <c r="U47" s="95"/>
      <c r="V47" s="95"/>
      <c r="W47" s="95"/>
      <c r="X47" s="95"/>
    </row>
    <row r="48" spans="2:41" s="92" customFormat="1" ht="10.5" customHeight="1">
      <c r="B48" s="85" t="s">
        <v>107</v>
      </c>
      <c r="C48" s="85">
        <v>0</v>
      </c>
      <c r="D48" s="85">
        <v>1</v>
      </c>
      <c r="E48" s="104">
        <v>1189</v>
      </c>
      <c r="F48" s="104">
        <v>1088</v>
      </c>
      <c r="G48" s="85">
        <v>77</v>
      </c>
      <c r="H48" s="104">
        <v>32</v>
      </c>
      <c r="I48" s="104">
        <v>2387</v>
      </c>
      <c r="J48" s="155">
        <v>82.3</v>
      </c>
      <c r="K48" s="85"/>
      <c r="M48" s="166"/>
      <c r="N48" s="166"/>
      <c r="P48" s="85" t="s">
        <v>107</v>
      </c>
      <c r="Q48" s="85">
        <v>0</v>
      </c>
      <c r="R48" s="85">
        <v>3</v>
      </c>
      <c r="S48" s="104">
        <v>1134</v>
      </c>
      <c r="T48" s="104">
        <v>1086</v>
      </c>
      <c r="U48" s="85">
        <v>93</v>
      </c>
      <c r="V48" s="104">
        <v>45</v>
      </c>
      <c r="W48" s="104">
        <v>2361</v>
      </c>
      <c r="X48" s="155">
        <v>78.2</v>
      </c>
      <c r="Y48" s="167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</row>
    <row r="49" spans="1:41" s="92" customFormat="1" ht="10.5" customHeight="1">
      <c r="A49" s="84" t="s">
        <v>126</v>
      </c>
      <c r="B49" s="85" t="s">
        <v>108</v>
      </c>
      <c r="C49" s="85">
        <v>0</v>
      </c>
      <c r="D49" s="154">
        <v>1</v>
      </c>
      <c r="E49" s="104">
        <v>1282</v>
      </c>
      <c r="F49" s="104">
        <v>977</v>
      </c>
      <c r="G49" s="85">
        <v>47</v>
      </c>
      <c r="H49" s="104">
        <v>40</v>
      </c>
      <c r="I49" s="104">
        <v>2347</v>
      </c>
      <c r="J49" s="155">
        <v>84.9</v>
      </c>
      <c r="K49" s="85"/>
      <c r="M49" s="166"/>
      <c r="N49" s="166"/>
      <c r="O49" s="84" t="s">
        <v>119</v>
      </c>
      <c r="P49" s="85" t="s">
        <v>108</v>
      </c>
      <c r="Q49" s="85">
        <v>0</v>
      </c>
      <c r="R49" s="154">
        <v>3</v>
      </c>
      <c r="S49" s="104">
        <v>1285</v>
      </c>
      <c r="T49" s="104">
        <v>1007</v>
      </c>
      <c r="U49" s="85">
        <v>61</v>
      </c>
      <c r="V49" s="104">
        <v>41</v>
      </c>
      <c r="W49" s="104">
        <v>2397</v>
      </c>
      <c r="X49" s="155">
        <v>84</v>
      </c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</row>
    <row r="50" spans="2:41" s="92" customFormat="1" ht="10.5" customHeight="1">
      <c r="B50" s="85" t="s">
        <v>109</v>
      </c>
      <c r="C50" s="85">
        <v>0</v>
      </c>
      <c r="D50" s="85">
        <v>2</v>
      </c>
      <c r="E50" s="104">
        <v>2471</v>
      </c>
      <c r="F50" s="104">
        <v>2065</v>
      </c>
      <c r="G50" s="85">
        <v>124</v>
      </c>
      <c r="H50" s="85">
        <v>72</v>
      </c>
      <c r="I50" s="104">
        <v>4734</v>
      </c>
      <c r="J50" s="155">
        <v>83.6</v>
      </c>
      <c r="K50" s="85"/>
      <c r="M50" s="166"/>
      <c r="N50" s="166"/>
      <c r="P50" s="85" t="s">
        <v>109</v>
      </c>
      <c r="Q50" s="85">
        <v>0</v>
      </c>
      <c r="R50" s="85">
        <v>6</v>
      </c>
      <c r="S50" s="104">
        <v>2419</v>
      </c>
      <c r="T50" s="104">
        <v>2093</v>
      </c>
      <c r="U50" s="85">
        <v>154</v>
      </c>
      <c r="V50" s="85">
        <v>86</v>
      </c>
      <c r="W50" s="104">
        <v>4758</v>
      </c>
      <c r="X50" s="155">
        <v>81.1</v>
      </c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</row>
    <row r="51" spans="2:41" s="92" customFormat="1" ht="10.5" customHeight="1">
      <c r="B51" s="85"/>
      <c r="C51" s="85"/>
      <c r="D51" s="85"/>
      <c r="E51" s="104"/>
      <c r="F51" s="104"/>
      <c r="G51" s="85"/>
      <c r="H51" s="85"/>
      <c r="I51" s="104"/>
      <c r="J51" s="155"/>
      <c r="K51" s="85"/>
      <c r="M51" s="166"/>
      <c r="N51" s="166"/>
      <c r="P51" s="85"/>
      <c r="Q51" s="85"/>
      <c r="R51" s="85"/>
      <c r="S51" s="104"/>
      <c r="T51" s="104"/>
      <c r="U51" s="85"/>
      <c r="V51" s="85"/>
      <c r="W51" s="104"/>
      <c r="X51" s="155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</row>
    <row r="52" spans="2:41" s="92" customFormat="1" ht="10.5" customHeight="1">
      <c r="B52" s="85" t="s">
        <v>107</v>
      </c>
      <c r="C52" s="85">
        <v>0</v>
      </c>
      <c r="D52" s="85">
        <v>3</v>
      </c>
      <c r="E52" s="104">
        <v>1203</v>
      </c>
      <c r="F52" s="104">
        <v>1042</v>
      </c>
      <c r="G52" s="85">
        <v>65</v>
      </c>
      <c r="H52" s="104">
        <v>24</v>
      </c>
      <c r="I52" s="104">
        <f>SUM(D52:H52)</f>
        <v>2337</v>
      </c>
      <c r="J52" s="155">
        <v>81.94548968623081</v>
      </c>
      <c r="K52" s="85"/>
      <c r="M52" s="166"/>
      <c r="N52" s="166"/>
      <c r="P52" s="85" t="s">
        <v>107</v>
      </c>
      <c r="Q52" s="85">
        <v>0</v>
      </c>
      <c r="R52" s="85">
        <v>1</v>
      </c>
      <c r="S52" s="104">
        <v>1189</v>
      </c>
      <c r="T52" s="104">
        <v>1088</v>
      </c>
      <c r="U52" s="85">
        <v>77</v>
      </c>
      <c r="V52" s="104">
        <v>32</v>
      </c>
      <c r="W52" s="104">
        <v>2387</v>
      </c>
      <c r="X52" s="155">
        <v>82.3</v>
      </c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</row>
    <row r="53" spans="1:41" s="92" customFormat="1" ht="10.5" customHeight="1">
      <c r="A53" s="84" t="s">
        <v>127</v>
      </c>
      <c r="B53" s="85" t="s">
        <v>108</v>
      </c>
      <c r="C53" s="85">
        <v>0</v>
      </c>
      <c r="D53" s="154">
        <v>1</v>
      </c>
      <c r="E53" s="104">
        <v>1289</v>
      </c>
      <c r="F53" s="104">
        <v>988</v>
      </c>
      <c r="G53" s="85">
        <v>48</v>
      </c>
      <c r="H53" s="104">
        <v>30</v>
      </c>
      <c r="I53" s="104">
        <f>SUM(D53:H53)</f>
        <v>2356</v>
      </c>
      <c r="J53" s="155">
        <v>87.40003707364514</v>
      </c>
      <c r="K53" s="85"/>
      <c r="M53" s="166"/>
      <c r="N53" s="166"/>
      <c r="O53" s="84" t="s">
        <v>126</v>
      </c>
      <c r="P53" s="85" t="s">
        <v>108</v>
      </c>
      <c r="Q53" s="85">
        <v>0</v>
      </c>
      <c r="R53" s="154">
        <v>1</v>
      </c>
      <c r="S53" s="104">
        <v>1282</v>
      </c>
      <c r="T53" s="104">
        <v>977</v>
      </c>
      <c r="U53" s="85">
        <v>47</v>
      </c>
      <c r="V53" s="104">
        <v>40</v>
      </c>
      <c r="W53" s="104">
        <v>2347</v>
      </c>
      <c r="X53" s="155">
        <v>84.9</v>
      </c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</row>
    <row r="54" spans="1:24" ht="10.5" customHeight="1">
      <c r="A54" s="92"/>
      <c r="B54" s="85" t="s">
        <v>109</v>
      </c>
      <c r="C54" s="85">
        <v>0</v>
      </c>
      <c r="D54" s="85">
        <f aca="true" t="shared" si="2" ref="D54:I54">SUM(D52:D53)</f>
        <v>4</v>
      </c>
      <c r="E54" s="85">
        <f t="shared" si="2"/>
        <v>2492</v>
      </c>
      <c r="F54" s="85">
        <f t="shared" si="2"/>
        <v>2030</v>
      </c>
      <c r="G54" s="85">
        <f t="shared" si="2"/>
        <v>113</v>
      </c>
      <c r="H54" s="85">
        <f t="shared" si="2"/>
        <v>54</v>
      </c>
      <c r="I54" s="104">
        <f t="shared" si="2"/>
        <v>4693</v>
      </c>
      <c r="J54" s="155">
        <v>84.58887559979269</v>
      </c>
      <c r="K54" s="95"/>
      <c r="L54" s="95"/>
      <c r="M54" s="169"/>
      <c r="O54" s="92"/>
      <c r="P54" s="85" t="s">
        <v>109</v>
      </c>
      <c r="Q54" s="85">
        <v>0</v>
      </c>
      <c r="R54" s="85">
        <f aca="true" t="shared" si="3" ref="R54:W54">SUM(R52:R53)</f>
        <v>2</v>
      </c>
      <c r="S54" s="104">
        <f t="shared" si="3"/>
        <v>2471</v>
      </c>
      <c r="T54" s="104">
        <f t="shared" si="3"/>
        <v>2065</v>
      </c>
      <c r="U54" s="104">
        <f t="shared" si="3"/>
        <v>124</v>
      </c>
      <c r="V54" s="104">
        <f t="shared" si="3"/>
        <v>72</v>
      </c>
      <c r="W54" s="104">
        <f t="shared" si="3"/>
        <v>4734</v>
      </c>
      <c r="X54" s="155">
        <v>83.6</v>
      </c>
    </row>
    <row r="55" spans="1:24" ht="10.5" customHeight="1">
      <c r="A55" s="92"/>
      <c r="B55" s="85"/>
      <c r="C55" s="85"/>
      <c r="D55" s="85"/>
      <c r="E55" s="104"/>
      <c r="F55" s="104"/>
      <c r="G55" s="85"/>
      <c r="H55" s="85"/>
      <c r="I55" s="104"/>
      <c r="J55" s="155"/>
      <c r="K55" s="95"/>
      <c r="L55" s="95"/>
      <c r="M55" s="169"/>
      <c r="O55" s="92"/>
      <c r="P55" s="85"/>
      <c r="Q55" s="85"/>
      <c r="R55" s="85"/>
      <c r="S55" s="104"/>
      <c r="T55" s="104"/>
      <c r="U55" s="85"/>
      <c r="V55" s="85"/>
      <c r="W55" s="104"/>
      <c r="X55" s="155"/>
    </row>
    <row r="56" spans="1:41" s="92" customFormat="1" ht="11.25">
      <c r="A56" s="152"/>
      <c r="B56" s="83"/>
      <c r="C56" s="83"/>
      <c r="D56" s="83"/>
      <c r="E56" s="83"/>
      <c r="F56" s="83"/>
      <c r="G56" s="83"/>
      <c r="H56" s="83"/>
      <c r="I56" s="83"/>
      <c r="J56" s="83"/>
      <c r="M56" s="166"/>
      <c r="N56" s="166"/>
      <c r="O56" s="152"/>
      <c r="P56" s="83"/>
      <c r="Q56" s="83"/>
      <c r="R56" s="83"/>
      <c r="S56" s="83"/>
      <c r="T56" s="83"/>
      <c r="U56" s="83"/>
      <c r="V56" s="83"/>
      <c r="W56" s="83"/>
      <c r="X56" s="83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</row>
    <row r="57" spans="15:24" ht="11.25">
      <c r="O57" s="79"/>
      <c r="P57" s="95"/>
      <c r="Q57" s="95"/>
      <c r="R57" s="95"/>
      <c r="S57" s="95"/>
      <c r="T57" s="95"/>
      <c r="U57" s="95"/>
      <c r="V57" s="95"/>
      <c r="W57" s="95"/>
      <c r="X57" s="95"/>
    </row>
    <row r="59" ht="11.25">
      <c r="A59" s="79" t="s">
        <v>120</v>
      </c>
    </row>
    <row r="60" spans="1:15" ht="11.25">
      <c r="A60" s="79" t="s">
        <v>121</v>
      </c>
      <c r="O60" s="167" t="s">
        <v>135</v>
      </c>
    </row>
    <row r="61" spans="1:15" ht="11.25">
      <c r="A61" s="79" t="s">
        <v>122</v>
      </c>
      <c r="O61" s="167" t="s">
        <v>136</v>
      </c>
    </row>
    <row r="62" spans="1:19" ht="11.25">
      <c r="A62" s="79" t="s">
        <v>123</v>
      </c>
      <c r="O62" s="167" t="s">
        <v>137</v>
      </c>
      <c r="P62" s="167" t="s">
        <v>137</v>
      </c>
      <c r="Q62" s="167" t="s">
        <v>138</v>
      </c>
      <c r="S62" s="167" t="s">
        <v>19</v>
      </c>
    </row>
    <row r="63" spans="1:23" ht="11.25">
      <c r="A63" s="79" t="s">
        <v>124</v>
      </c>
      <c r="Q63" s="167" t="s">
        <v>108</v>
      </c>
      <c r="R63" s="167" t="s">
        <v>107</v>
      </c>
      <c r="S63" s="167" t="s">
        <v>108</v>
      </c>
      <c r="U63" s="167">
        <v>2015</v>
      </c>
      <c r="V63" s="167">
        <v>1998</v>
      </c>
      <c r="W63" s="167">
        <f>U63-V63</f>
        <v>17</v>
      </c>
    </row>
    <row r="64" spans="15:19" ht="11.25">
      <c r="O64" s="167" t="s">
        <v>139</v>
      </c>
      <c r="P64" s="167">
        <v>16</v>
      </c>
      <c r="Q64" s="167">
        <v>1</v>
      </c>
      <c r="R64" s="167">
        <v>3</v>
      </c>
      <c r="S64" s="167">
        <v>4</v>
      </c>
    </row>
    <row r="65" spans="16:19" ht="11.25">
      <c r="P65" s="167">
        <v>17</v>
      </c>
      <c r="Q65" s="167">
        <v>1289</v>
      </c>
      <c r="R65" s="167">
        <v>1203</v>
      </c>
      <c r="S65" s="167">
        <v>2492</v>
      </c>
    </row>
    <row r="66" spans="16:19" ht="11.25">
      <c r="P66" s="167">
        <v>18</v>
      </c>
      <c r="Q66" s="167">
        <v>988</v>
      </c>
      <c r="R66" s="167">
        <v>1042</v>
      </c>
      <c r="S66" s="167">
        <v>2030</v>
      </c>
    </row>
    <row r="67" spans="16:19" ht="11.25">
      <c r="P67" s="167">
        <v>19</v>
      </c>
      <c r="Q67" s="167">
        <v>48</v>
      </c>
      <c r="R67" s="167">
        <v>65</v>
      </c>
      <c r="S67" s="167">
        <v>113</v>
      </c>
    </row>
    <row r="68" spans="16:19" ht="11.25">
      <c r="P68" s="167">
        <v>20</v>
      </c>
      <c r="Q68" s="167">
        <v>6</v>
      </c>
      <c r="R68" s="167">
        <v>6</v>
      </c>
      <c r="S68" s="167">
        <v>12</v>
      </c>
    </row>
    <row r="69" spans="16:19" ht="11.25">
      <c r="P69" s="167">
        <v>21</v>
      </c>
      <c r="Q69" s="167">
        <v>7</v>
      </c>
      <c r="R69" s="167">
        <v>8</v>
      </c>
      <c r="S69" s="167">
        <v>15</v>
      </c>
    </row>
    <row r="70" spans="16:19" ht="11.25">
      <c r="P70" s="167">
        <v>22</v>
      </c>
      <c r="Q70" s="167">
        <v>6</v>
      </c>
      <c r="R70" s="167">
        <v>4</v>
      </c>
      <c r="S70" s="167">
        <v>10</v>
      </c>
    </row>
    <row r="71" spans="16:19" ht="11.25">
      <c r="P71" s="167">
        <v>23</v>
      </c>
      <c r="Q71" s="167">
        <v>2</v>
      </c>
      <c r="R71" s="167">
        <v>1</v>
      </c>
      <c r="S71" s="167">
        <v>3</v>
      </c>
    </row>
    <row r="72" spans="16:19" ht="11.25">
      <c r="P72" s="167">
        <v>24</v>
      </c>
      <c r="Q72" s="167">
        <v>2</v>
      </c>
      <c r="R72" s="167">
        <v>2</v>
      </c>
      <c r="S72" s="167">
        <v>4</v>
      </c>
    </row>
    <row r="73" spans="16:19" ht="11.25">
      <c r="P73" s="167">
        <v>25</v>
      </c>
      <c r="Q73" s="167">
        <v>1</v>
      </c>
      <c r="R73" s="167">
        <v>1</v>
      </c>
      <c r="S73" s="167">
        <v>2</v>
      </c>
    </row>
    <row r="74" spans="16:19" ht="11.25">
      <c r="P74" s="167">
        <v>26</v>
      </c>
      <c r="Q74" s="167">
        <v>0</v>
      </c>
      <c r="R74" s="167">
        <v>1</v>
      </c>
      <c r="S74" s="167">
        <v>1</v>
      </c>
    </row>
    <row r="75" spans="16:19" ht="11.25">
      <c r="P75" s="167">
        <v>31</v>
      </c>
      <c r="Q75" s="167">
        <v>1</v>
      </c>
      <c r="R75" s="167">
        <v>0</v>
      </c>
      <c r="S75" s="167">
        <v>1</v>
      </c>
    </row>
    <row r="76" spans="16:19" ht="11.25">
      <c r="P76" s="167">
        <v>33</v>
      </c>
      <c r="Q76" s="167">
        <v>1</v>
      </c>
      <c r="R76" s="167">
        <v>0</v>
      </c>
      <c r="S76" s="167">
        <v>1</v>
      </c>
    </row>
    <row r="77" spans="16:19" ht="11.25">
      <c r="P77" s="167">
        <v>34</v>
      </c>
      <c r="Q77" s="167">
        <v>1</v>
      </c>
      <c r="R77" s="167">
        <v>0</v>
      </c>
      <c r="S77" s="167">
        <v>1</v>
      </c>
    </row>
    <row r="78" spans="16:19" ht="11.25">
      <c r="P78" s="167">
        <v>40</v>
      </c>
      <c r="Q78" s="167">
        <v>1</v>
      </c>
      <c r="R78" s="167">
        <v>0</v>
      </c>
      <c r="S78" s="167">
        <v>1</v>
      </c>
    </row>
    <row r="79" spans="16:19" ht="11.25">
      <c r="P79" s="167">
        <v>41</v>
      </c>
      <c r="Q79" s="167">
        <v>1</v>
      </c>
      <c r="R79" s="167">
        <v>1</v>
      </c>
      <c r="S79" s="167">
        <v>2</v>
      </c>
    </row>
    <row r="80" spans="16:19" ht="11.25">
      <c r="P80" s="167">
        <v>45</v>
      </c>
      <c r="Q80" s="167">
        <v>1</v>
      </c>
      <c r="R80" s="167">
        <v>0</v>
      </c>
      <c r="S80" s="167">
        <v>1</v>
      </c>
    </row>
    <row r="81" spans="15:19" ht="11.25">
      <c r="O81" s="167" t="s">
        <v>19</v>
      </c>
      <c r="Q81" s="167">
        <v>2356</v>
      </c>
      <c r="R81" s="167">
        <v>2337</v>
      </c>
      <c r="S81" s="167">
        <v>4693</v>
      </c>
    </row>
  </sheetData>
  <sheetProtection/>
  <mergeCells count="12">
    <mergeCell ref="Q5:Q6"/>
    <mergeCell ref="V5:V6"/>
    <mergeCell ref="W5:W6"/>
    <mergeCell ref="X5:X6"/>
    <mergeCell ref="A1:J1"/>
    <mergeCell ref="O1:X1"/>
    <mergeCell ref="C3:H3"/>
    <mergeCell ref="Q3:V3"/>
    <mergeCell ref="C5:C6"/>
    <mergeCell ref="H5:H6"/>
    <mergeCell ref="I5:I6"/>
    <mergeCell ref="J5:J6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81"/>
  <sheetViews>
    <sheetView showGridLines="0" zoomScalePageLayoutView="0" workbookViewId="0" topLeftCell="A1">
      <selection activeCell="C13" sqref="C13"/>
    </sheetView>
  </sheetViews>
  <sheetFormatPr defaultColWidth="8.00390625" defaultRowHeight="15"/>
  <cols>
    <col min="1" max="1" width="10.8515625" style="79" customWidth="1"/>
    <col min="2" max="7" width="8.00390625" style="95" customWidth="1"/>
    <col min="8" max="8" width="6.28125" style="95" customWidth="1"/>
    <col min="9" max="9" width="9.28125" style="95" customWidth="1"/>
    <col min="10" max="10" width="10.28125" style="95" customWidth="1"/>
    <col min="11" max="12" width="8.00390625" style="79" customWidth="1"/>
    <col min="13" max="41" width="8.00390625" style="167" customWidth="1"/>
    <col min="42" max="16384" width="8.00390625" style="79" customWidth="1"/>
  </cols>
  <sheetData>
    <row r="1" spans="1:41" s="92" customFormat="1" ht="15" customHeight="1">
      <c r="A1" s="287"/>
      <c r="B1" s="288"/>
      <c r="C1" s="288"/>
      <c r="D1" s="288"/>
      <c r="E1" s="288"/>
      <c r="F1" s="288"/>
      <c r="G1" s="288"/>
      <c r="H1" s="288"/>
      <c r="I1" s="288"/>
      <c r="J1" s="288"/>
      <c r="K1" s="165"/>
      <c r="M1" s="166"/>
      <c r="N1" s="166"/>
      <c r="O1" s="287" t="s">
        <v>101</v>
      </c>
      <c r="P1" s="287"/>
      <c r="Q1" s="287"/>
      <c r="R1" s="287"/>
      <c r="S1" s="287"/>
      <c r="T1" s="287"/>
      <c r="U1" s="287"/>
      <c r="V1" s="287"/>
      <c r="W1" s="287"/>
      <c r="X1" s="287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</row>
    <row r="2" spans="1:41" s="92" customFormat="1" ht="15" customHeight="1">
      <c r="A2" s="145"/>
      <c r="B2" s="94"/>
      <c r="C2" s="146"/>
      <c r="D2" s="94"/>
      <c r="E2" s="94"/>
      <c r="F2" s="94"/>
      <c r="G2" s="94"/>
      <c r="H2" s="94"/>
      <c r="I2" s="94"/>
      <c r="J2" s="94"/>
      <c r="M2" s="166"/>
      <c r="N2" s="166"/>
      <c r="O2" s="145" t="s">
        <v>133</v>
      </c>
      <c r="P2" s="94"/>
      <c r="Q2" s="146"/>
      <c r="R2" s="94"/>
      <c r="S2" s="94"/>
      <c r="T2" s="94"/>
      <c r="U2" s="94"/>
      <c r="V2" s="94"/>
      <c r="W2" s="94"/>
      <c r="X2" s="94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</row>
    <row r="3" spans="1:41" s="92" customFormat="1" ht="15" customHeight="1">
      <c r="A3" s="287"/>
      <c r="B3" s="288"/>
      <c r="C3" s="288"/>
      <c r="D3" s="288"/>
      <c r="E3" s="288"/>
      <c r="F3" s="288"/>
      <c r="G3" s="288"/>
      <c r="H3" s="288"/>
      <c r="I3" s="288"/>
      <c r="J3" s="288"/>
      <c r="K3" s="165"/>
      <c r="M3" s="166"/>
      <c r="N3" s="166"/>
      <c r="O3" s="287"/>
      <c r="P3" s="287"/>
      <c r="Q3" s="287" t="s">
        <v>102</v>
      </c>
      <c r="R3" s="287"/>
      <c r="S3" s="287"/>
      <c r="T3" s="287"/>
      <c r="U3" s="287"/>
      <c r="V3" s="287"/>
      <c r="W3" s="287"/>
      <c r="X3" s="287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</row>
    <row r="4" spans="1:41" s="92" customFormat="1" ht="15" customHeight="1">
      <c r="A4" s="145"/>
      <c r="B4" s="94"/>
      <c r="C4" s="146"/>
      <c r="D4" s="94"/>
      <c r="E4" s="94"/>
      <c r="F4" s="94"/>
      <c r="G4" s="94"/>
      <c r="H4" s="94"/>
      <c r="I4" s="94"/>
      <c r="J4" s="94"/>
      <c r="M4" s="166"/>
      <c r="N4" s="166"/>
      <c r="O4" s="145"/>
      <c r="P4" s="94"/>
      <c r="Q4" s="146"/>
      <c r="R4" s="94"/>
      <c r="S4" s="94"/>
      <c r="T4" s="94"/>
      <c r="U4" s="94"/>
      <c r="V4" s="94"/>
      <c r="W4" s="94"/>
      <c r="X4" s="94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</row>
    <row r="5" spans="1:41" s="92" customFormat="1" ht="15" customHeight="1">
      <c r="A5" s="287"/>
      <c r="B5" s="288"/>
      <c r="C5" s="288"/>
      <c r="D5" s="288"/>
      <c r="E5" s="288"/>
      <c r="F5" s="288"/>
      <c r="G5" s="288"/>
      <c r="H5" s="288"/>
      <c r="I5" s="288"/>
      <c r="J5" s="288"/>
      <c r="K5" s="165"/>
      <c r="M5" s="166"/>
      <c r="N5" s="166"/>
      <c r="O5" s="287" t="s">
        <v>103</v>
      </c>
      <c r="P5" s="287" t="s">
        <v>15</v>
      </c>
      <c r="Q5" s="287" t="s">
        <v>104</v>
      </c>
      <c r="R5" s="287">
        <v>16</v>
      </c>
      <c r="S5" s="287">
        <v>17</v>
      </c>
      <c r="T5" s="287">
        <v>18</v>
      </c>
      <c r="U5" s="287">
        <v>19</v>
      </c>
      <c r="V5" s="287" t="s">
        <v>105</v>
      </c>
      <c r="W5" s="287" t="s">
        <v>86</v>
      </c>
      <c r="X5" s="287" t="s">
        <v>106</v>
      </c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</row>
    <row r="6" spans="1:41" s="92" customFormat="1" ht="15" customHeight="1">
      <c r="A6" s="145"/>
      <c r="B6" s="94"/>
      <c r="C6" s="146"/>
      <c r="D6" s="94"/>
      <c r="E6" s="94"/>
      <c r="F6" s="94"/>
      <c r="G6" s="94"/>
      <c r="H6" s="94"/>
      <c r="I6" s="94"/>
      <c r="J6" s="94"/>
      <c r="M6" s="166"/>
      <c r="N6" s="166"/>
      <c r="O6" s="145"/>
      <c r="P6" s="94"/>
      <c r="Q6" s="146"/>
      <c r="R6" s="94"/>
      <c r="S6" s="94"/>
      <c r="T6" s="94"/>
      <c r="U6" s="94"/>
      <c r="V6" s="94"/>
      <c r="W6" s="94"/>
      <c r="X6" s="94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</row>
    <row r="7" spans="1:41" s="92" customFormat="1" ht="15" customHeight="1">
      <c r="A7" s="287"/>
      <c r="B7" s="288"/>
      <c r="C7" s="288"/>
      <c r="D7" s="288"/>
      <c r="E7" s="288"/>
      <c r="F7" s="288"/>
      <c r="G7" s="288"/>
      <c r="H7" s="288"/>
      <c r="I7" s="288"/>
      <c r="J7" s="288"/>
      <c r="K7" s="165"/>
      <c r="M7" s="166"/>
      <c r="N7" s="166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</row>
    <row r="8" spans="2:41" s="92" customFormat="1" ht="10.5" customHeight="1">
      <c r="B8" s="85"/>
      <c r="C8" s="85"/>
      <c r="D8" s="85"/>
      <c r="E8" s="104"/>
      <c r="F8" s="104"/>
      <c r="G8" s="85"/>
      <c r="H8" s="85"/>
      <c r="I8" s="104"/>
      <c r="J8" s="85"/>
      <c r="M8" s="166"/>
      <c r="N8" s="166"/>
      <c r="P8" s="85" t="s">
        <v>107</v>
      </c>
      <c r="Q8" s="85">
        <v>0</v>
      </c>
      <c r="R8" s="85">
        <v>7</v>
      </c>
      <c r="S8" s="104">
        <v>1136</v>
      </c>
      <c r="T8" s="104">
        <v>1409</v>
      </c>
      <c r="U8" s="85">
        <v>222</v>
      </c>
      <c r="V8" s="85">
        <v>63</v>
      </c>
      <c r="W8" s="104">
        <v>2837</v>
      </c>
      <c r="X8" s="85">
        <v>72.6</v>
      </c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</row>
    <row r="9" spans="1:41" s="92" customFormat="1" ht="10.5" customHeight="1">
      <c r="A9" s="84"/>
      <c r="B9" s="85"/>
      <c r="C9" s="85"/>
      <c r="D9" s="85"/>
      <c r="E9" s="104"/>
      <c r="F9" s="104"/>
      <c r="G9" s="85"/>
      <c r="H9" s="85"/>
      <c r="I9" s="104"/>
      <c r="J9" s="103"/>
      <c r="M9" s="166"/>
      <c r="N9" s="166"/>
      <c r="O9" s="84" t="s">
        <v>134</v>
      </c>
      <c r="P9" s="85" t="s">
        <v>108</v>
      </c>
      <c r="Q9" s="85">
        <v>0</v>
      </c>
      <c r="R9" s="85">
        <v>7</v>
      </c>
      <c r="S9" s="104">
        <v>1351</v>
      </c>
      <c r="T9" s="104">
        <v>1509</v>
      </c>
      <c r="U9" s="85">
        <v>127</v>
      </c>
      <c r="V9" s="85">
        <v>33</v>
      </c>
      <c r="W9" s="104">
        <v>3027</v>
      </c>
      <c r="X9" s="103">
        <v>81</v>
      </c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</row>
    <row r="10" spans="2:41" s="92" customFormat="1" ht="10.5" customHeight="1">
      <c r="B10" s="85"/>
      <c r="C10" s="85"/>
      <c r="D10" s="85"/>
      <c r="E10" s="104"/>
      <c r="F10" s="104"/>
      <c r="G10" s="85"/>
      <c r="H10" s="85"/>
      <c r="I10" s="104"/>
      <c r="J10" s="85"/>
      <c r="M10" s="166"/>
      <c r="N10" s="166"/>
      <c r="P10" s="85" t="s">
        <v>109</v>
      </c>
      <c r="Q10" s="85">
        <v>0</v>
      </c>
      <c r="R10" s="85">
        <v>14</v>
      </c>
      <c r="S10" s="104">
        <v>2487</v>
      </c>
      <c r="T10" s="104">
        <v>2918</v>
      </c>
      <c r="U10" s="85">
        <v>349</v>
      </c>
      <c r="V10" s="85">
        <v>96</v>
      </c>
      <c r="W10" s="104">
        <v>5864</v>
      </c>
      <c r="X10" s="85">
        <v>76.7</v>
      </c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</row>
    <row r="11" spans="15:24" ht="10.5" customHeight="1">
      <c r="O11" s="79"/>
      <c r="P11" s="95"/>
      <c r="Q11" s="95"/>
      <c r="R11" s="95"/>
      <c r="S11" s="95"/>
      <c r="T11" s="95"/>
      <c r="U11" s="95"/>
      <c r="V11" s="95"/>
      <c r="W11" s="95"/>
      <c r="X11" s="95"/>
    </row>
    <row r="12" spans="2:41" s="92" customFormat="1" ht="12.75" customHeight="1">
      <c r="B12" s="85"/>
      <c r="C12" s="85"/>
      <c r="D12" s="85"/>
      <c r="E12" s="104"/>
      <c r="F12" s="104"/>
      <c r="G12" s="85"/>
      <c r="H12" s="85"/>
      <c r="I12" s="104"/>
      <c r="J12" s="103"/>
      <c r="M12" s="166"/>
      <c r="N12" s="166"/>
      <c r="P12" s="85" t="s">
        <v>107</v>
      </c>
      <c r="Q12" s="85">
        <v>3</v>
      </c>
      <c r="R12" s="85">
        <v>2</v>
      </c>
      <c r="S12" s="104">
        <v>1281</v>
      </c>
      <c r="T12" s="104">
        <v>1150</v>
      </c>
      <c r="U12" s="85">
        <v>182</v>
      </c>
      <c r="V12" s="85">
        <v>37</v>
      </c>
      <c r="W12" s="104">
        <v>2655</v>
      </c>
      <c r="X12" s="85">
        <v>72.7</v>
      </c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</row>
    <row r="13" spans="1:41" s="92" customFormat="1" ht="10.5" customHeight="1">
      <c r="A13" s="84"/>
      <c r="B13" s="85"/>
      <c r="C13" s="85"/>
      <c r="D13" s="85"/>
      <c r="E13" s="104"/>
      <c r="F13" s="104"/>
      <c r="G13" s="85"/>
      <c r="H13" s="85"/>
      <c r="I13" s="104"/>
      <c r="J13" s="85"/>
      <c r="M13" s="166"/>
      <c r="N13" s="166"/>
      <c r="O13" s="84" t="s">
        <v>110</v>
      </c>
      <c r="P13" s="85" t="s">
        <v>108</v>
      </c>
      <c r="Q13" s="85">
        <v>0</v>
      </c>
      <c r="R13" s="85">
        <v>11</v>
      </c>
      <c r="S13" s="104">
        <v>1491</v>
      </c>
      <c r="T13" s="104">
        <v>1260</v>
      </c>
      <c r="U13" s="85">
        <v>112</v>
      </c>
      <c r="V13" s="85">
        <v>31</v>
      </c>
      <c r="W13" s="104">
        <v>2905</v>
      </c>
      <c r="X13" s="85">
        <v>82.7</v>
      </c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</row>
    <row r="14" spans="2:41" s="92" customFormat="1" ht="10.5" customHeight="1">
      <c r="B14" s="85"/>
      <c r="C14" s="85"/>
      <c r="D14" s="85"/>
      <c r="E14" s="104"/>
      <c r="F14" s="104"/>
      <c r="G14" s="85"/>
      <c r="H14" s="85"/>
      <c r="I14" s="104"/>
      <c r="J14" s="85"/>
      <c r="M14" s="166"/>
      <c r="N14" s="166"/>
      <c r="P14" s="85" t="s">
        <v>109</v>
      </c>
      <c r="Q14" s="85">
        <v>3</v>
      </c>
      <c r="R14" s="85">
        <v>13</v>
      </c>
      <c r="S14" s="104">
        <v>2772</v>
      </c>
      <c r="T14" s="104">
        <v>2410</v>
      </c>
      <c r="U14" s="85">
        <v>294</v>
      </c>
      <c r="V14" s="85">
        <v>68</v>
      </c>
      <c r="W14" s="104">
        <v>5560</v>
      </c>
      <c r="X14" s="85">
        <v>77.6</v>
      </c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</row>
    <row r="15" spans="15:24" ht="10.5" customHeight="1">
      <c r="O15" s="79"/>
      <c r="P15" s="95"/>
      <c r="Q15" s="95"/>
      <c r="R15" s="95"/>
      <c r="S15" s="95"/>
      <c r="T15" s="95"/>
      <c r="U15" s="95"/>
      <c r="V15" s="95"/>
      <c r="W15" s="95"/>
      <c r="X15" s="95"/>
    </row>
    <row r="16" spans="2:41" s="92" customFormat="1" ht="10.5" customHeight="1">
      <c r="B16" s="85"/>
      <c r="C16" s="85"/>
      <c r="D16" s="85"/>
      <c r="E16" s="104"/>
      <c r="F16" s="104"/>
      <c r="G16" s="85"/>
      <c r="H16" s="85"/>
      <c r="I16" s="104"/>
      <c r="J16" s="103"/>
      <c r="M16" s="166"/>
      <c r="N16" s="166"/>
      <c r="P16" s="85" t="s">
        <v>107</v>
      </c>
      <c r="Q16" s="85">
        <v>2</v>
      </c>
      <c r="R16" s="85">
        <v>5</v>
      </c>
      <c r="S16" s="104">
        <v>1259</v>
      </c>
      <c r="T16" s="104">
        <v>1129</v>
      </c>
      <c r="U16" s="85">
        <v>147</v>
      </c>
      <c r="V16" s="85">
        <v>36</v>
      </c>
      <c r="W16" s="104">
        <v>2578</v>
      </c>
      <c r="X16" s="103">
        <v>74</v>
      </c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</row>
    <row r="17" spans="1:41" s="92" customFormat="1" ht="10.5" customHeight="1">
      <c r="A17" s="84"/>
      <c r="B17" s="85"/>
      <c r="C17" s="85"/>
      <c r="D17" s="85"/>
      <c r="E17" s="104"/>
      <c r="F17" s="104"/>
      <c r="G17" s="85"/>
      <c r="H17" s="85"/>
      <c r="I17" s="104"/>
      <c r="J17" s="85"/>
      <c r="M17" s="166"/>
      <c r="N17" s="166"/>
      <c r="O17" s="84" t="s">
        <v>111</v>
      </c>
      <c r="P17" s="85" t="s">
        <v>108</v>
      </c>
      <c r="Q17" s="85">
        <v>0</v>
      </c>
      <c r="R17" s="85">
        <v>6</v>
      </c>
      <c r="S17" s="104">
        <v>1467</v>
      </c>
      <c r="T17" s="104">
        <v>1226</v>
      </c>
      <c r="U17" s="85">
        <v>115</v>
      </c>
      <c r="V17" s="85">
        <v>31</v>
      </c>
      <c r="W17" s="104">
        <v>2845</v>
      </c>
      <c r="X17" s="85">
        <v>84.6</v>
      </c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</row>
    <row r="18" spans="2:41" s="92" customFormat="1" ht="10.5" customHeight="1">
      <c r="B18" s="85"/>
      <c r="C18" s="85"/>
      <c r="D18" s="85"/>
      <c r="E18" s="104"/>
      <c r="F18" s="104"/>
      <c r="G18" s="85"/>
      <c r="H18" s="85"/>
      <c r="I18" s="104"/>
      <c r="J18" s="85"/>
      <c r="M18" s="166"/>
      <c r="N18" s="166"/>
      <c r="P18" s="85" t="s">
        <v>109</v>
      </c>
      <c r="Q18" s="85">
        <v>2</v>
      </c>
      <c r="R18" s="85">
        <v>11</v>
      </c>
      <c r="S18" s="104">
        <v>2726</v>
      </c>
      <c r="T18" s="104">
        <v>2355</v>
      </c>
      <c r="U18" s="85">
        <v>262</v>
      </c>
      <c r="V18" s="85">
        <v>67</v>
      </c>
      <c r="W18" s="104">
        <v>5423</v>
      </c>
      <c r="X18" s="85">
        <v>79.2</v>
      </c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</row>
    <row r="19" spans="5:24" ht="10.5" customHeight="1">
      <c r="E19" s="140"/>
      <c r="F19" s="140"/>
      <c r="I19" s="140"/>
      <c r="O19" s="79"/>
      <c r="P19" s="95"/>
      <c r="Q19" s="95"/>
      <c r="R19" s="95"/>
      <c r="S19" s="140"/>
      <c r="T19" s="140"/>
      <c r="U19" s="95"/>
      <c r="V19" s="95"/>
      <c r="W19" s="140"/>
      <c r="X19" s="95"/>
    </row>
    <row r="20" spans="2:41" s="92" customFormat="1" ht="10.5" customHeight="1">
      <c r="B20" s="85"/>
      <c r="C20" s="85"/>
      <c r="D20" s="85"/>
      <c r="E20" s="104"/>
      <c r="F20" s="104"/>
      <c r="G20" s="85"/>
      <c r="H20" s="85"/>
      <c r="I20" s="104"/>
      <c r="J20" s="85"/>
      <c r="M20" s="166"/>
      <c r="N20" s="166"/>
      <c r="P20" s="85" t="s">
        <v>107</v>
      </c>
      <c r="Q20" s="85">
        <v>0</v>
      </c>
      <c r="R20" s="85">
        <v>2</v>
      </c>
      <c r="S20" s="104">
        <v>1261</v>
      </c>
      <c r="T20" s="104">
        <v>1085</v>
      </c>
      <c r="U20" s="85">
        <v>136</v>
      </c>
      <c r="V20" s="85">
        <v>47</v>
      </c>
      <c r="W20" s="104">
        <f>SUM(Q20:V20)</f>
        <v>2531</v>
      </c>
      <c r="X20" s="85">
        <v>75.3</v>
      </c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</row>
    <row r="21" spans="1:41" s="92" customFormat="1" ht="10.5" customHeight="1">
      <c r="A21" s="84"/>
      <c r="B21" s="85"/>
      <c r="C21" s="85"/>
      <c r="D21" s="85"/>
      <c r="E21" s="104"/>
      <c r="F21" s="104"/>
      <c r="G21" s="85"/>
      <c r="H21" s="85"/>
      <c r="I21" s="104"/>
      <c r="J21" s="85"/>
      <c r="M21" s="166"/>
      <c r="N21" s="166"/>
      <c r="O21" s="84" t="s">
        <v>112</v>
      </c>
      <c r="P21" s="85" t="s">
        <v>108</v>
      </c>
      <c r="Q21" s="85">
        <v>0</v>
      </c>
      <c r="R21" s="85">
        <v>4</v>
      </c>
      <c r="S21" s="104">
        <v>1372</v>
      </c>
      <c r="T21" s="104">
        <v>1125</v>
      </c>
      <c r="U21" s="85">
        <v>95</v>
      </c>
      <c r="V21" s="85">
        <v>41</v>
      </c>
      <c r="W21" s="104">
        <f>SUM(Q21:V21)</f>
        <v>2637</v>
      </c>
      <c r="X21" s="85">
        <v>81.3</v>
      </c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</row>
    <row r="22" spans="2:41" s="92" customFormat="1" ht="10.5" customHeight="1">
      <c r="B22" s="85"/>
      <c r="C22" s="85"/>
      <c r="D22" s="85"/>
      <c r="E22" s="104"/>
      <c r="F22" s="104"/>
      <c r="G22" s="85"/>
      <c r="H22" s="85"/>
      <c r="I22" s="104"/>
      <c r="J22" s="85"/>
      <c r="M22" s="166"/>
      <c r="N22" s="166"/>
      <c r="P22" s="85" t="s">
        <v>109</v>
      </c>
      <c r="Q22" s="85">
        <v>0</v>
      </c>
      <c r="R22" s="85">
        <v>6</v>
      </c>
      <c r="S22" s="104">
        <v>2633</v>
      </c>
      <c r="T22" s="104">
        <v>2210</v>
      </c>
      <c r="U22" s="85">
        <v>231</v>
      </c>
      <c r="V22" s="85">
        <v>88</v>
      </c>
      <c r="W22" s="104">
        <f>SUM(Q22:V22)</f>
        <v>5168</v>
      </c>
      <c r="X22" s="85">
        <v>78.2</v>
      </c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</row>
    <row r="23" spans="5:24" ht="10.5" customHeight="1">
      <c r="E23" s="140"/>
      <c r="F23" s="140"/>
      <c r="I23" s="140"/>
      <c r="O23" s="79"/>
      <c r="P23" s="95"/>
      <c r="Q23" s="95"/>
      <c r="R23" s="95"/>
      <c r="S23" s="140"/>
      <c r="T23" s="140"/>
      <c r="U23" s="95"/>
      <c r="V23" s="95"/>
      <c r="W23" s="140"/>
      <c r="X23" s="95"/>
    </row>
    <row r="24" spans="2:41" s="92" customFormat="1" ht="10.5" customHeight="1">
      <c r="B24" s="85"/>
      <c r="C24" s="85"/>
      <c r="D24" s="85"/>
      <c r="E24" s="104"/>
      <c r="F24" s="104"/>
      <c r="G24" s="85"/>
      <c r="H24" s="85"/>
      <c r="I24" s="104"/>
      <c r="J24" s="85"/>
      <c r="M24" s="166"/>
      <c r="N24" s="166"/>
      <c r="P24" s="85" t="s">
        <v>107</v>
      </c>
      <c r="Q24" s="85">
        <v>0</v>
      </c>
      <c r="R24" s="85">
        <v>4</v>
      </c>
      <c r="S24" s="104">
        <v>1281</v>
      </c>
      <c r="T24" s="104">
        <v>1104</v>
      </c>
      <c r="U24" s="85">
        <v>154</v>
      </c>
      <c r="V24" s="85">
        <v>42</v>
      </c>
      <c r="W24" s="104">
        <f>SUM(Q24:V24)</f>
        <v>2585</v>
      </c>
      <c r="X24" s="85">
        <v>76.7</v>
      </c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</row>
    <row r="25" spans="1:41" s="92" customFormat="1" ht="10.5" customHeight="1">
      <c r="A25" s="84"/>
      <c r="B25" s="85"/>
      <c r="C25" s="85"/>
      <c r="D25" s="85"/>
      <c r="E25" s="104"/>
      <c r="F25" s="104"/>
      <c r="G25" s="85"/>
      <c r="H25" s="85"/>
      <c r="I25" s="104"/>
      <c r="J25" s="85"/>
      <c r="M25" s="166"/>
      <c r="N25" s="166"/>
      <c r="O25" s="84" t="s">
        <v>113</v>
      </c>
      <c r="P25" s="85" t="s">
        <v>108</v>
      </c>
      <c r="Q25" s="85">
        <v>2</v>
      </c>
      <c r="R25" s="85">
        <v>7</v>
      </c>
      <c r="S25" s="104">
        <v>1446</v>
      </c>
      <c r="T25" s="104">
        <v>1191</v>
      </c>
      <c r="U25" s="85">
        <v>86</v>
      </c>
      <c r="V25" s="85">
        <v>40</v>
      </c>
      <c r="W25" s="104">
        <f>SUM(Q25:V25)</f>
        <v>2772</v>
      </c>
      <c r="X25" s="85">
        <v>84.4</v>
      </c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</row>
    <row r="26" spans="2:41" s="92" customFormat="1" ht="10.5" customHeight="1">
      <c r="B26" s="85"/>
      <c r="C26" s="85"/>
      <c r="D26" s="85"/>
      <c r="E26" s="104"/>
      <c r="F26" s="104"/>
      <c r="G26" s="85"/>
      <c r="H26" s="85"/>
      <c r="I26" s="104"/>
      <c r="J26" s="85"/>
      <c r="M26" s="166"/>
      <c r="N26" s="166"/>
      <c r="P26" s="85" t="s">
        <v>109</v>
      </c>
      <c r="Q26" s="85">
        <v>2</v>
      </c>
      <c r="R26" s="85">
        <v>11</v>
      </c>
      <c r="S26" s="104">
        <v>2727</v>
      </c>
      <c r="T26" s="104">
        <v>2295</v>
      </c>
      <c r="U26" s="85">
        <v>240</v>
      </c>
      <c r="V26" s="85">
        <v>82</v>
      </c>
      <c r="W26" s="104">
        <f>SUM(Q26:V26)</f>
        <v>5357</v>
      </c>
      <c r="X26" s="85">
        <v>80.5</v>
      </c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</row>
    <row r="27" spans="5:24" ht="10.5" customHeight="1">
      <c r="E27" s="140"/>
      <c r="F27" s="140"/>
      <c r="I27" s="140"/>
      <c r="J27" s="153"/>
      <c r="O27" s="79"/>
      <c r="P27" s="95"/>
      <c r="Q27" s="95"/>
      <c r="R27" s="95"/>
      <c r="S27" s="140"/>
      <c r="T27" s="140"/>
      <c r="U27" s="95"/>
      <c r="V27" s="95"/>
      <c r="W27" s="140"/>
      <c r="X27" s="153"/>
    </row>
    <row r="28" spans="2:41" s="92" customFormat="1" ht="10.5" customHeight="1">
      <c r="B28" s="85"/>
      <c r="C28" s="85"/>
      <c r="D28" s="85"/>
      <c r="E28" s="104"/>
      <c r="F28" s="104"/>
      <c r="G28" s="85"/>
      <c r="H28" s="85"/>
      <c r="I28" s="104"/>
      <c r="J28" s="85"/>
      <c r="M28" s="166"/>
      <c r="N28" s="166"/>
      <c r="P28" s="85" t="s">
        <v>107</v>
      </c>
      <c r="Q28" s="85">
        <v>1</v>
      </c>
      <c r="R28" s="85">
        <v>3</v>
      </c>
      <c r="S28" s="104">
        <v>1231</v>
      </c>
      <c r="T28" s="104">
        <v>1167</v>
      </c>
      <c r="U28" s="85">
        <v>187</v>
      </c>
      <c r="V28" s="85">
        <v>3</v>
      </c>
      <c r="W28" s="104">
        <f>SUM(Q28:V28)</f>
        <v>2592</v>
      </c>
      <c r="X28" s="85">
        <v>73.1</v>
      </c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</row>
    <row r="29" spans="1:41" s="92" customFormat="1" ht="10.5" customHeight="1">
      <c r="A29" s="84"/>
      <c r="B29" s="85"/>
      <c r="C29" s="85"/>
      <c r="D29" s="85"/>
      <c r="E29" s="104"/>
      <c r="F29" s="104"/>
      <c r="G29" s="85"/>
      <c r="H29" s="85"/>
      <c r="I29" s="104"/>
      <c r="J29" s="85"/>
      <c r="M29" s="166"/>
      <c r="N29" s="166"/>
      <c r="O29" s="84" t="s">
        <v>114</v>
      </c>
      <c r="P29" s="85" t="s">
        <v>108</v>
      </c>
      <c r="Q29" s="85">
        <v>0</v>
      </c>
      <c r="R29" s="85">
        <v>5</v>
      </c>
      <c r="S29" s="104">
        <v>1379</v>
      </c>
      <c r="T29" s="104">
        <v>1225</v>
      </c>
      <c r="U29" s="85">
        <v>83</v>
      </c>
      <c r="V29" s="85">
        <v>3</v>
      </c>
      <c r="W29" s="104">
        <f>SUM(Q29:V29)</f>
        <v>2695</v>
      </c>
      <c r="X29" s="85">
        <v>80.7</v>
      </c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</row>
    <row r="30" spans="2:41" s="92" customFormat="1" ht="10.5" customHeight="1">
      <c r="B30" s="85"/>
      <c r="C30" s="85"/>
      <c r="D30" s="85"/>
      <c r="E30" s="104"/>
      <c r="F30" s="104"/>
      <c r="G30" s="85"/>
      <c r="H30" s="85"/>
      <c r="I30" s="104"/>
      <c r="J30" s="85"/>
      <c r="M30" s="166"/>
      <c r="N30" s="166"/>
      <c r="P30" s="85" t="s">
        <v>109</v>
      </c>
      <c r="Q30" s="85">
        <f>Q28+Q29</f>
        <v>1</v>
      </c>
      <c r="R30" s="85">
        <f>R28+R29</f>
        <v>8</v>
      </c>
      <c r="S30" s="104">
        <f>S28+S29</f>
        <v>2610</v>
      </c>
      <c r="T30" s="104">
        <f>T28+T29</f>
        <v>2392</v>
      </c>
      <c r="U30" s="85">
        <f>U28+U29</f>
        <v>270</v>
      </c>
      <c r="V30" s="85">
        <v>6</v>
      </c>
      <c r="W30" s="104">
        <f>SUM(Q30:V30)</f>
        <v>5287</v>
      </c>
      <c r="X30" s="85">
        <v>76.8</v>
      </c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</row>
    <row r="31" spans="5:24" ht="10.5" customHeight="1">
      <c r="E31" s="140"/>
      <c r="F31" s="140"/>
      <c r="I31" s="140"/>
      <c r="J31" s="153"/>
      <c r="O31" s="79"/>
      <c r="P31" s="95"/>
      <c r="Q31" s="95"/>
      <c r="R31" s="95"/>
      <c r="S31" s="140"/>
      <c r="T31" s="140"/>
      <c r="U31" s="95"/>
      <c r="V31" s="95"/>
      <c r="W31" s="140"/>
      <c r="X31" s="153"/>
    </row>
    <row r="32" spans="2:41" s="92" customFormat="1" ht="10.5" customHeight="1">
      <c r="B32" s="85"/>
      <c r="C32" s="85"/>
      <c r="D32" s="85"/>
      <c r="E32" s="104"/>
      <c r="F32" s="104"/>
      <c r="G32" s="85"/>
      <c r="H32" s="85"/>
      <c r="I32" s="104"/>
      <c r="J32" s="85"/>
      <c r="M32" s="166"/>
      <c r="N32" s="166"/>
      <c r="P32" s="85" t="s">
        <v>107</v>
      </c>
      <c r="Q32" s="85">
        <v>0</v>
      </c>
      <c r="R32" s="85">
        <v>1</v>
      </c>
      <c r="S32" s="104">
        <v>1159</v>
      </c>
      <c r="T32" s="104">
        <v>1098</v>
      </c>
      <c r="U32" s="85">
        <v>127</v>
      </c>
      <c r="V32" s="85">
        <v>26</v>
      </c>
      <c r="W32" s="104">
        <f>SUM(Q32:V32)</f>
        <v>2411</v>
      </c>
      <c r="X32" s="85">
        <v>71.2</v>
      </c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</row>
    <row r="33" spans="1:41" s="92" customFormat="1" ht="10.5" customHeight="1">
      <c r="A33" s="84"/>
      <c r="B33" s="85"/>
      <c r="C33" s="85"/>
      <c r="D33" s="85"/>
      <c r="E33" s="104"/>
      <c r="F33" s="104"/>
      <c r="G33" s="85"/>
      <c r="H33" s="85"/>
      <c r="I33" s="104"/>
      <c r="J33" s="85"/>
      <c r="M33" s="166"/>
      <c r="N33" s="166"/>
      <c r="O33" s="84" t="s">
        <v>115</v>
      </c>
      <c r="P33" s="85" t="s">
        <v>108</v>
      </c>
      <c r="Q33" s="85">
        <v>0</v>
      </c>
      <c r="R33" s="85">
        <v>3</v>
      </c>
      <c r="S33" s="104">
        <v>1350</v>
      </c>
      <c r="T33" s="104">
        <v>1102</v>
      </c>
      <c r="U33" s="85">
        <v>85</v>
      </c>
      <c r="V33" s="85">
        <v>31</v>
      </c>
      <c r="W33" s="104">
        <f>SUM(Q33:V33)</f>
        <v>2571</v>
      </c>
      <c r="X33" s="85">
        <v>80.6</v>
      </c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</row>
    <row r="34" spans="2:41" s="92" customFormat="1" ht="10.5" customHeight="1">
      <c r="B34" s="85"/>
      <c r="C34" s="85"/>
      <c r="D34" s="85"/>
      <c r="E34" s="104"/>
      <c r="F34" s="104"/>
      <c r="G34" s="85"/>
      <c r="H34" s="85"/>
      <c r="I34" s="104"/>
      <c r="J34" s="85"/>
      <c r="M34" s="166"/>
      <c r="N34" s="166"/>
      <c r="P34" s="85" t="s">
        <v>109</v>
      </c>
      <c r="Q34" s="85">
        <f>Q32+Q33</f>
        <v>0</v>
      </c>
      <c r="R34" s="85">
        <f>R32+R33</f>
        <v>4</v>
      </c>
      <c r="S34" s="104">
        <f>S32+S33</f>
        <v>2509</v>
      </c>
      <c r="T34" s="104">
        <f>T32+T33</f>
        <v>2200</v>
      </c>
      <c r="U34" s="85">
        <f>U32+U33</f>
        <v>212</v>
      </c>
      <c r="V34" s="85">
        <v>57</v>
      </c>
      <c r="W34" s="104">
        <f>SUM(Q34:V34)</f>
        <v>4982</v>
      </c>
      <c r="X34" s="85">
        <v>75.8</v>
      </c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</row>
    <row r="35" spans="5:24" ht="10.5" customHeight="1">
      <c r="E35" s="140"/>
      <c r="F35" s="140"/>
      <c r="I35" s="140"/>
      <c r="J35" s="153"/>
      <c r="O35" s="79"/>
      <c r="P35" s="95"/>
      <c r="Q35" s="95"/>
      <c r="R35" s="95"/>
      <c r="S35" s="140"/>
      <c r="T35" s="140"/>
      <c r="U35" s="95"/>
      <c r="V35" s="95"/>
      <c r="W35" s="140"/>
      <c r="X35" s="153"/>
    </row>
    <row r="36" spans="2:41" s="92" customFormat="1" ht="10.5" customHeight="1">
      <c r="B36" s="85"/>
      <c r="C36" s="85"/>
      <c r="D36" s="85"/>
      <c r="E36" s="104"/>
      <c r="F36" s="104"/>
      <c r="G36" s="85"/>
      <c r="H36" s="104"/>
      <c r="I36" s="104"/>
      <c r="J36" s="154"/>
      <c r="M36" s="166"/>
      <c r="N36" s="166"/>
      <c r="P36" s="85" t="s">
        <v>107</v>
      </c>
      <c r="Q36" s="85">
        <v>0</v>
      </c>
      <c r="R36" s="85">
        <v>1</v>
      </c>
      <c r="S36" s="104">
        <v>1300</v>
      </c>
      <c r="T36" s="104">
        <v>1088</v>
      </c>
      <c r="U36" s="85">
        <v>123</v>
      </c>
      <c r="V36" s="104">
        <v>46</v>
      </c>
      <c r="W36" s="104">
        <v>2558</v>
      </c>
      <c r="X36" s="154">
        <v>78.6</v>
      </c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</row>
    <row r="37" spans="1:41" s="92" customFormat="1" ht="10.5" customHeight="1">
      <c r="A37" s="84"/>
      <c r="B37" s="85"/>
      <c r="C37" s="85"/>
      <c r="D37" s="154"/>
      <c r="E37" s="104"/>
      <c r="F37" s="104"/>
      <c r="G37" s="85"/>
      <c r="H37" s="104"/>
      <c r="I37" s="104"/>
      <c r="J37" s="154"/>
      <c r="M37" s="166"/>
      <c r="N37" s="166"/>
      <c r="O37" s="84" t="s">
        <v>116</v>
      </c>
      <c r="P37" s="85" t="s">
        <v>108</v>
      </c>
      <c r="Q37" s="85">
        <v>0</v>
      </c>
      <c r="R37" s="154">
        <v>0</v>
      </c>
      <c r="S37" s="104">
        <v>1313</v>
      </c>
      <c r="T37" s="104">
        <v>1098</v>
      </c>
      <c r="U37" s="85">
        <v>77</v>
      </c>
      <c r="V37" s="104">
        <v>26</v>
      </c>
      <c r="W37" s="104">
        <v>2514</v>
      </c>
      <c r="X37" s="154">
        <v>83.9</v>
      </c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</row>
    <row r="38" spans="2:41" s="92" customFormat="1" ht="10.5" customHeight="1">
      <c r="B38" s="85"/>
      <c r="C38" s="85"/>
      <c r="D38" s="85"/>
      <c r="E38" s="104"/>
      <c r="F38" s="104"/>
      <c r="G38" s="85"/>
      <c r="H38" s="104"/>
      <c r="I38" s="104"/>
      <c r="J38" s="154"/>
      <c r="M38" s="166"/>
      <c r="N38" s="166"/>
      <c r="P38" s="85" t="s">
        <v>109</v>
      </c>
      <c r="Q38" s="85">
        <f>Q36+Q37</f>
        <v>0</v>
      </c>
      <c r="R38" s="85">
        <f>SUM(R36:R37)</f>
        <v>1</v>
      </c>
      <c r="S38" s="104">
        <f>SUM(S36:S37)</f>
        <v>2613</v>
      </c>
      <c r="T38" s="104">
        <f>SUM(T36:T37)</f>
        <v>2186</v>
      </c>
      <c r="U38" s="85">
        <f>SUM(U36:U37)</f>
        <v>200</v>
      </c>
      <c r="V38" s="104">
        <v>72</v>
      </c>
      <c r="W38" s="104">
        <v>5072</v>
      </c>
      <c r="X38" s="154">
        <v>81.1</v>
      </c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</row>
    <row r="39" spans="5:24" ht="10.5" customHeight="1">
      <c r="E39" s="140"/>
      <c r="F39" s="140"/>
      <c r="I39" s="140"/>
      <c r="J39" s="153"/>
      <c r="O39" s="79"/>
      <c r="P39" s="95"/>
      <c r="Q39" s="95"/>
      <c r="R39" s="95"/>
      <c r="S39" s="140"/>
      <c r="T39" s="140"/>
      <c r="U39" s="95"/>
      <c r="V39" s="95"/>
      <c r="W39" s="140"/>
      <c r="X39" s="153"/>
    </row>
    <row r="40" spans="2:41" s="92" customFormat="1" ht="10.5" customHeight="1">
      <c r="B40" s="85"/>
      <c r="C40" s="85"/>
      <c r="D40" s="85"/>
      <c r="E40" s="104"/>
      <c r="F40" s="104"/>
      <c r="G40" s="85"/>
      <c r="H40" s="104"/>
      <c r="I40" s="104"/>
      <c r="J40" s="155"/>
      <c r="M40" s="166"/>
      <c r="N40" s="166"/>
      <c r="P40" s="85" t="s">
        <v>107</v>
      </c>
      <c r="Q40" s="85">
        <v>0</v>
      </c>
      <c r="R40" s="85">
        <v>1</v>
      </c>
      <c r="S40" s="104">
        <v>1197</v>
      </c>
      <c r="T40" s="104">
        <v>1034</v>
      </c>
      <c r="U40" s="85">
        <v>126</v>
      </c>
      <c r="V40" s="104">
        <v>69</v>
      </c>
      <c r="W40" s="104">
        <f>SUM(Q40:V40)</f>
        <v>2427</v>
      </c>
      <c r="X40" s="155">
        <v>78.3</v>
      </c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</row>
    <row r="41" spans="1:41" s="92" customFormat="1" ht="10.5" customHeight="1">
      <c r="A41" s="84"/>
      <c r="B41" s="85"/>
      <c r="C41" s="85"/>
      <c r="D41" s="154"/>
      <c r="E41" s="104"/>
      <c r="F41" s="104"/>
      <c r="G41" s="85"/>
      <c r="H41" s="104"/>
      <c r="I41" s="104"/>
      <c r="J41" s="155"/>
      <c r="M41" s="166"/>
      <c r="N41" s="166"/>
      <c r="O41" s="84" t="s">
        <v>117</v>
      </c>
      <c r="P41" s="85" t="s">
        <v>108</v>
      </c>
      <c r="Q41" s="85">
        <v>1</v>
      </c>
      <c r="R41" s="154">
        <v>0</v>
      </c>
      <c r="S41" s="104">
        <v>1327</v>
      </c>
      <c r="T41" s="104">
        <v>1051</v>
      </c>
      <c r="U41" s="85">
        <v>68</v>
      </c>
      <c r="V41" s="104">
        <v>60</v>
      </c>
      <c r="W41" s="104">
        <f>SUM(Q41:V41)</f>
        <v>2507</v>
      </c>
      <c r="X41" s="155">
        <v>88.7</v>
      </c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</row>
    <row r="42" spans="2:41" s="92" customFormat="1" ht="10.5" customHeight="1">
      <c r="B42" s="85"/>
      <c r="C42" s="85"/>
      <c r="D42" s="85"/>
      <c r="E42" s="104"/>
      <c r="F42" s="104"/>
      <c r="G42" s="85"/>
      <c r="H42" s="85"/>
      <c r="I42" s="104"/>
      <c r="J42" s="155"/>
      <c r="M42" s="166"/>
      <c r="N42" s="166"/>
      <c r="P42" s="85" t="s">
        <v>109</v>
      </c>
      <c r="Q42" s="85">
        <f aca="true" t="shared" si="0" ref="Q42:V42">SUM(Q40:Q41)</f>
        <v>1</v>
      </c>
      <c r="R42" s="85">
        <f t="shared" si="0"/>
        <v>1</v>
      </c>
      <c r="S42" s="104">
        <f t="shared" si="0"/>
        <v>2524</v>
      </c>
      <c r="T42" s="104">
        <f t="shared" si="0"/>
        <v>2085</v>
      </c>
      <c r="U42" s="85">
        <f t="shared" si="0"/>
        <v>194</v>
      </c>
      <c r="V42" s="85">
        <f t="shared" si="0"/>
        <v>129</v>
      </c>
      <c r="W42" s="104">
        <f>SUM(Q42:V42)</f>
        <v>4934</v>
      </c>
      <c r="X42" s="155">
        <v>83.2</v>
      </c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</row>
    <row r="43" spans="15:24" ht="10.5" customHeight="1">
      <c r="O43" s="79"/>
      <c r="P43" s="95"/>
      <c r="Q43" s="95"/>
      <c r="R43" s="95"/>
      <c r="S43" s="95"/>
      <c r="T43" s="95"/>
      <c r="U43" s="95"/>
      <c r="V43" s="95"/>
      <c r="W43" s="95"/>
      <c r="X43" s="95"/>
    </row>
    <row r="44" spans="2:41" s="92" customFormat="1" ht="10.5" customHeight="1">
      <c r="B44" s="85"/>
      <c r="C44" s="85"/>
      <c r="D44" s="85"/>
      <c r="E44" s="104"/>
      <c r="F44" s="104"/>
      <c r="G44" s="85"/>
      <c r="H44" s="104"/>
      <c r="I44" s="104"/>
      <c r="J44" s="155"/>
      <c r="K44" s="85"/>
      <c r="M44" s="166"/>
      <c r="N44" s="166"/>
      <c r="P44" s="85" t="s">
        <v>107</v>
      </c>
      <c r="Q44" s="85">
        <v>0</v>
      </c>
      <c r="R44" s="85">
        <v>0</v>
      </c>
      <c r="S44" s="104">
        <v>1221</v>
      </c>
      <c r="T44" s="104">
        <v>1058</v>
      </c>
      <c r="U44" s="85">
        <v>104</v>
      </c>
      <c r="V44" s="104">
        <v>65</v>
      </c>
      <c r="W44" s="104">
        <v>2448</v>
      </c>
      <c r="X44" s="155">
        <v>80.91024419413118</v>
      </c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</row>
    <row r="45" spans="1:41" s="92" customFormat="1" ht="10.5" customHeight="1">
      <c r="A45" s="84"/>
      <c r="B45" s="85"/>
      <c r="C45" s="85"/>
      <c r="D45" s="154"/>
      <c r="E45" s="104"/>
      <c r="F45" s="104"/>
      <c r="G45" s="85"/>
      <c r="H45" s="104"/>
      <c r="I45" s="104"/>
      <c r="J45" s="155"/>
      <c r="K45" s="85"/>
      <c r="M45" s="166"/>
      <c r="N45" s="166"/>
      <c r="O45" s="84" t="s">
        <v>118</v>
      </c>
      <c r="P45" s="85" t="s">
        <v>108</v>
      </c>
      <c r="Q45" s="85">
        <v>0</v>
      </c>
      <c r="R45" s="154">
        <v>2</v>
      </c>
      <c r="S45" s="104">
        <v>1322</v>
      </c>
      <c r="T45" s="104">
        <v>1017</v>
      </c>
      <c r="U45" s="85">
        <v>64</v>
      </c>
      <c r="V45" s="104">
        <v>51</v>
      </c>
      <c r="W45" s="104">
        <v>2456</v>
      </c>
      <c r="X45" s="155">
        <v>88.39880004998403</v>
      </c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</row>
    <row r="46" spans="2:41" s="92" customFormat="1" ht="10.5" customHeight="1">
      <c r="B46" s="85"/>
      <c r="C46" s="85"/>
      <c r="D46" s="85"/>
      <c r="E46" s="104"/>
      <c r="F46" s="104"/>
      <c r="G46" s="85"/>
      <c r="H46" s="85"/>
      <c r="I46" s="104"/>
      <c r="J46" s="155"/>
      <c r="K46" s="85"/>
      <c r="M46" s="166"/>
      <c r="N46" s="166"/>
      <c r="P46" s="85" t="s">
        <v>109</v>
      </c>
      <c r="Q46" s="85">
        <f aca="true" t="shared" si="1" ref="Q46:W46">SUM(Q44:Q45)</f>
        <v>0</v>
      </c>
      <c r="R46" s="85">
        <f t="shared" si="1"/>
        <v>2</v>
      </c>
      <c r="S46" s="104">
        <f t="shared" si="1"/>
        <v>2543</v>
      </c>
      <c r="T46" s="104">
        <f t="shared" si="1"/>
        <v>2075</v>
      </c>
      <c r="U46" s="85">
        <f t="shared" si="1"/>
        <v>168</v>
      </c>
      <c r="V46" s="85">
        <f t="shared" si="1"/>
        <v>116</v>
      </c>
      <c r="W46" s="104">
        <f t="shared" si="1"/>
        <v>4904</v>
      </c>
      <c r="X46" s="155">
        <v>84.51328961557297</v>
      </c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</row>
    <row r="47" spans="15:24" ht="10.5" customHeight="1">
      <c r="O47" s="79"/>
      <c r="P47" s="95"/>
      <c r="Q47" s="95"/>
      <c r="R47" s="95"/>
      <c r="S47" s="95"/>
      <c r="T47" s="95"/>
      <c r="U47" s="95"/>
      <c r="V47" s="95"/>
      <c r="W47" s="95"/>
      <c r="X47" s="95"/>
    </row>
    <row r="48" spans="2:41" s="92" customFormat="1" ht="10.5" customHeight="1">
      <c r="B48" s="85"/>
      <c r="C48" s="85"/>
      <c r="D48" s="85"/>
      <c r="E48" s="104"/>
      <c r="F48" s="104"/>
      <c r="G48" s="85"/>
      <c r="H48" s="104"/>
      <c r="I48" s="104"/>
      <c r="J48" s="155"/>
      <c r="K48" s="85"/>
      <c r="M48" s="166"/>
      <c r="N48" s="166"/>
      <c r="P48" s="85" t="s">
        <v>107</v>
      </c>
      <c r="Q48" s="85">
        <v>0</v>
      </c>
      <c r="R48" s="85">
        <v>3</v>
      </c>
      <c r="S48" s="104">
        <v>1134</v>
      </c>
      <c r="T48" s="104">
        <v>1086</v>
      </c>
      <c r="U48" s="85">
        <v>93</v>
      </c>
      <c r="V48" s="104">
        <v>45</v>
      </c>
      <c r="W48" s="104">
        <v>2361</v>
      </c>
      <c r="X48" s="155">
        <v>78.2</v>
      </c>
      <c r="Y48" s="167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</row>
    <row r="49" spans="1:41" s="92" customFormat="1" ht="10.5" customHeight="1">
      <c r="A49" s="84"/>
      <c r="B49" s="85"/>
      <c r="C49" s="85"/>
      <c r="D49" s="154"/>
      <c r="E49" s="104"/>
      <c r="F49" s="104"/>
      <c r="G49" s="85"/>
      <c r="H49" s="104"/>
      <c r="I49" s="104"/>
      <c r="J49" s="155"/>
      <c r="K49" s="85"/>
      <c r="M49" s="166"/>
      <c r="N49" s="166"/>
      <c r="O49" s="84" t="s">
        <v>119</v>
      </c>
      <c r="P49" s="85" t="s">
        <v>108</v>
      </c>
      <c r="Q49" s="85">
        <v>0</v>
      </c>
      <c r="R49" s="154">
        <v>3</v>
      </c>
      <c r="S49" s="104">
        <v>1285</v>
      </c>
      <c r="T49" s="104">
        <v>1007</v>
      </c>
      <c r="U49" s="85">
        <v>61</v>
      </c>
      <c r="V49" s="104">
        <v>41</v>
      </c>
      <c r="W49" s="104">
        <v>2397</v>
      </c>
      <c r="X49" s="155">
        <v>84</v>
      </c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</row>
    <row r="50" spans="2:41" s="92" customFormat="1" ht="10.5" customHeight="1">
      <c r="B50" s="85"/>
      <c r="C50" s="85"/>
      <c r="D50" s="85"/>
      <c r="E50" s="104"/>
      <c r="F50" s="104"/>
      <c r="G50" s="85"/>
      <c r="H50" s="85"/>
      <c r="I50" s="104"/>
      <c r="J50" s="155"/>
      <c r="K50" s="85"/>
      <c r="M50" s="166"/>
      <c r="N50" s="166"/>
      <c r="P50" s="85" t="s">
        <v>109</v>
      </c>
      <c r="Q50" s="85">
        <v>0</v>
      </c>
      <c r="R50" s="85">
        <v>6</v>
      </c>
      <c r="S50" s="104">
        <v>2419</v>
      </c>
      <c r="T50" s="104">
        <v>2093</v>
      </c>
      <c r="U50" s="85">
        <v>154</v>
      </c>
      <c r="V50" s="85">
        <v>86</v>
      </c>
      <c r="W50" s="104">
        <v>4758</v>
      </c>
      <c r="X50" s="155">
        <v>81.1</v>
      </c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</row>
    <row r="51" spans="2:41" s="92" customFormat="1" ht="10.5" customHeight="1">
      <c r="B51" s="85"/>
      <c r="C51" s="85"/>
      <c r="D51" s="85"/>
      <c r="E51" s="104"/>
      <c r="F51" s="104"/>
      <c r="G51" s="85"/>
      <c r="H51" s="85"/>
      <c r="I51" s="104"/>
      <c r="J51" s="155"/>
      <c r="K51" s="85"/>
      <c r="M51" s="166"/>
      <c r="N51" s="166"/>
      <c r="P51" s="85"/>
      <c r="Q51" s="85"/>
      <c r="R51" s="85"/>
      <c r="S51" s="104"/>
      <c r="T51" s="104"/>
      <c r="U51" s="85"/>
      <c r="V51" s="85"/>
      <c r="W51" s="104"/>
      <c r="X51" s="155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</row>
    <row r="52" spans="2:41" s="92" customFormat="1" ht="10.5" customHeight="1">
      <c r="B52" s="85"/>
      <c r="C52" s="85"/>
      <c r="D52" s="85"/>
      <c r="E52" s="104"/>
      <c r="F52" s="104"/>
      <c r="G52" s="85"/>
      <c r="H52" s="104"/>
      <c r="I52" s="104"/>
      <c r="J52" s="155"/>
      <c r="K52" s="85"/>
      <c r="M52" s="166"/>
      <c r="N52" s="166"/>
      <c r="P52" s="85" t="s">
        <v>107</v>
      </c>
      <c r="Q52" s="85">
        <v>0</v>
      </c>
      <c r="R52" s="85">
        <v>1</v>
      </c>
      <c r="S52" s="104">
        <v>1189</v>
      </c>
      <c r="T52" s="104">
        <v>1088</v>
      </c>
      <c r="U52" s="85">
        <v>77</v>
      </c>
      <c r="V52" s="104">
        <v>32</v>
      </c>
      <c r="W52" s="104">
        <v>2387</v>
      </c>
      <c r="X52" s="155">
        <v>82.3</v>
      </c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</row>
    <row r="53" spans="1:41" s="92" customFormat="1" ht="10.5" customHeight="1">
      <c r="A53" s="84"/>
      <c r="B53" s="85"/>
      <c r="C53" s="85"/>
      <c r="D53" s="154"/>
      <c r="E53" s="104"/>
      <c r="F53" s="104"/>
      <c r="G53" s="85"/>
      <c r="H53" s="104"/>
      <c r="I53" s="104"/>
      <c r="J53" s="155"/>
      <c r="K53" s="85"/>
      <c r="M53" s="166"/>
      <c r="N53" s="166"/>
      <c r="O53" s="84" t="s">
        <v>126</v>
      </c>
      <c r="P53" s="85" t="s">
        <v>108</v>
      </c>
      <c r="Q53" s="85">
        <v>0</v>
      </c>
      <c r="R53" s="154">
        <v>1</v>
      </c>
      <c r="S53" s="104">
        <v>1282</v>
      </c>
      <c r="T53" s="104">
        <v>977</v>
      </c>
      <c r="U53" s="85">
        <v>47</v>
      </c>
      <c r="V53" s="104">
        <v>40</v>
      </c>
      <c r="W53" s="104">
        <v>2347</v>
      </c>
      <c r="X53" s="155">
        <v>84.9</v>
      </c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</row>
    <row r="54" spans="1:24" ht="10.5" customHeight="1">
      <c r="A54" s="92"/>
      <c r="B54" s="85"/>
      <c r="C54" s="85"/>
      <c r="D54" s="85"/>
      <c r="E54" s="85"/>
      <c r="F54" s="85"/>
      <c r="G54" s="85"/>
      <c r="H54" s="85"/>
      <c r="I54" s="104"/>
      <c r="J54" s="155"/>
      <c r="K54" s="95"/>
      <c r="L54" s="95"/>
      <c r="M54" s="169"/>
      <c r="O54" s="92"/>
      <c r="P54" s="85" t="s">
        <v>109</v>
      </c>
      <c r="Q54" s="85">
        <v>0</v>
      </c>
      <c r="R54" s="85">
        <f aca="true" t="shared" si="2" ref="R54:W54">SUM(R52:R53)</f>
        <v>2</v>
      </c>
      <c r="S54" s="104">
        <f t="shared" si="2"/>
        <v>2471</v>
      </c>
      <c r="T54" s="104">
        <f t="shared" si="2"/>
        <v>2065</v>
      </c>
      <c r="U54" s="104">
        <f t="shared" si="2"/>
        <v>124</v>
      </c>
      <c r="V54" s="104">
        <f t="shared" si="2"/>
        <v>72</v>
      </c>
      <c r="W54" s="104">
        <f t="shared" si="2"/>
        <v>4734</v>
      </c>
      <c r="X54" s="155">
        <v>83.6</v>
      </c>
    </row>
    <row r="55" spans="1:24" ht="10.5" customHeight="1">
      <c r="A55" s="92"/>
      <c r="B55" s="85"/>
      <c r="C55" s="85"/>
      <c r="D55" s="85"/>
      <c r="E55" s="104"/>
      <c r="F55" s="104"/>
      <c r="G55" s="85"/>
      <c r="H55" s="85"/>
      <c r="I55" s="104"/>
      <c r="J55" s="155"/>
      <c r="K55" s="95"/>
      <c r="L55" s="95"/>
      <c r="M55" s="169"/>
      <c r="O55" s="92"/>
      <c r="P55" s="85"/>
      <c r="Q55" s="85"/>
      <c r="R55" s="85"/>
      <c r="S55" s="104"/>
      <c r="T55" s="104"/>
      <c r="U55" s="85"/>
      <c r="V55" s="85"/>
      <c r="W55" s="104"/>
      <c r="X55" s="155"/>
    </row>
    <row r="56" spans="1:41" s="92" customFormat="1" ht="11.25">
      <c r="A56" s="152"/>
      <c r="B56" s="83"/>
      <c r="C56" s="83"/>
      <c r="D56" s="83"/>
      <c r="E56" s="83"/>
      <c r="F56" s="83"/>
      <c r="G56" s="83"/>
      <c r="H56" s="83"/>
      <c r="I56" s="83"/>
      <c r="J56" s="83"/>
      <c r="M56" s="166"/>
      <c r="N56" s="166"/>
      <c r="O56" s="152"/>
      <c r="P56" s="83"/>
      <c r="Q56" s="83"/>
      <c r="R56" s="83"/>
      <c r="S56" s="83"/>
      <c r="T56" s="83"/>
      <c r="U56" s="83"/>
      <c r="V56" s="83"/>
      <c r="W56" s="83"/>
      <c r="X56" s="83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</row>
    <row r="57" spans="15:24" ht="11.25">
      <c r="O57" s="79"/>
      <c r="P57" s="95"/>
      <c r="Q57" s="95"/>
      <c r="R57" s="95"/>
      <c r="S57" s="95"/>
      <c r="T57" s="95"/>
      <c r="U57" s="95"/>
      <c r="V57" s="95"/>
      <c r="W57" s="95"/>
      <c r="X57" s="95"/>
    </row>
    <row r="60" ht="11.25">
      <c r="O60" s="167" t="s">
        <v>135</v>
      </c>
    </row>
    <row r="61" ht="11.25">
      <c r="O61" s="167" t="s">
        <v>136</v>
      </c>
    </row>
    <row r="62" spans="15:19" ht="11.25">
      <c r="O62" s="167" t="s">
        <v>137</v>
      </c>
      <c r="P62" s="167" t="s">
        <v>137</v>
      </c>
      <c r="Q62" s="167" t="s">
        <v>138</v>
      </c>
      <c r="S62" s="167" t="s">
        <v>19</v>
      </c>
    </row>
    <row r="63" spans="17:23" ht="11.25">
      <c r="Q63" s="167" t="s">
        <v>108</v>
      </c>
      <c r="R63" s="167" t="s">
        <v>107</v>
      </c>
      <c r="S63" s="167" t="s">
        <v>108</v>
      </c>
      <c r="U63" s="167">
        <v>2015</v>
      </c>
      <c r="V63" s="167">
        <v>1998</v>
      </c>
      <c r="W63" s="167">
        <f>U63-V63</f>
        <v>17</v>
      </c>
    </row>
    <row r="64" spans="15:19" ht="11.25">
      <c r="O64" s="167" t="s">
        <v>139</v>
      </c>
      <c r="P64" s="167">
        <v>16</v>
      </c>
      <c r="Q64" s="167">
        <v>1</v>
      </c>
      <c r="R64" s="167">
        <v>3</v>
      </c>
      <c r="S64" s="167">
        <v>4</v>
      </c>
    </row>
    <row r="65" spans="16:19" ht="11.25">
      <c r="P65" s="167">
        <v>17</v>
      </c>
      <c r="Q65" s="167">
        <v>1289</v>
      </c>
      <c r="R65" s="167">
        <v>1203</v>
      </c>
      <c r="S65" s="167">
        <v>2492</v>
      </c>
    </row>
    <row r="66" spans="16:19" ht="11.25">
      <c r="P66" s="167">
        <v>18</v>
      </c>
      <c r="Q66" s="167">
        <v>988</v>
      </c>
      <c r="R66" s="167">
        <v>1042</v>
      </c>
      <c r="S66" s="167">
        <v>2030</v>
      </c>
    </row>
    <row r="67" spans="16:19" ht="11.25">
      <c r="P67" s="167">
        <v>19</v>
      </c>
      <c r="Q67" s="167">
        <v>48</v>
      </c>
      <c r="R67" s="167">
        <v>65</v>
      </c>
      <c r="S67" s="167">
        <v>113</v>
      </c>
    </row>
    <row r="68" spans="16:19" ht="11.25">
      <c r="P68" s="167">
        <v>20</v>
      </c>
      <c r="Q68" s="167">
        <v>6</v>
      </c>
      <c r="R68" s="167">
        <v>6</v>
      </c>
      <c r="S68" s="167">
        <v>12</v>
      </c>
    </row>
    <row r="69" spans="16:19" ht="11.25">
      <c r="P69" s="167">
        <v>21</v>
      </c>
      <c r="Q69" s="167">
        <v>7</v>
      </c>
      <c r="R69" s="167">
        <v>8</v>
      </c>
      <c r="S69" s="167">
        <v>15</v>
      </c>
    </row>
    <row r="70" spans="16:19" ht="11.25">
      <c r="P70" s="167">
        <v>22</v>
      </c>
      <c r="Q70" s="167">
        <v>6</v>
      </c>
      <c r="R70" s="167">
        <v>4</v>
      </c>
      <c r="S70" s="167">
        <v>10</v>
      </c>
    </row>
    <row r="71" spans="16:19" ht="11.25">
      <c r="P71" s="167">
        <v>23</v>
      </c>
      <c r="Q71" s="167">
        <v>2</v>
      </c>
      <c r="R71" s="167">
        <v>1</v>
      </c>
      <c r="S71" s="167">
        <v>3</v>
      </c>
    </row>
    <row r="72" spans="16:19" ht="11.25">
      <c r="P72" s="167">
        <v>24</v>
      </c>
      <c r="Q72" s="167">
        <v>2</v>
      </c>
      <c r="R72" s="167">
        <v>2</v>
      </c>
      <c r="S72" s="167">
        <v>4</v>
      </c>
    </row>
    <row r="73" spans="16:19" ht="11.25">
      <c r="P73" s="167">
        <v>25</v>
      </c>
      <c r="Q73" s="167">
        <v>1</v>
      </c>
      <c r="R73" s="167">
        <v>1</v>
      </c>
      <c r="S73" s="167">
        <v>2</v>
      </c>
    </row>
    <row r="74" spans="16:19" ht="11.25">
      <c r="P74" s="167">
        <v>26</v>
      </c>
      <c r="Q74" s="167">
        <v>0</v>
      </c>
      <c r="R74" s="167">
        <v>1</v>
      </c>
      <c r="S74" s="167">
        <v>1</v>
      </c>
    </row>
    <row r="75" spans="16:19" ht="11.25">
      <c r="P75" s="167">
        <v>31</v>
      </c>
      <c r="Q75" s="167">
        <v>1</v>
      </c>
      <c r="R75" s="167">
        <v>0</v>
      </c>
      <c r="S75" s="167">
        <v>1</v>
      </c>
    </row>
    <row r="76" spans="16:19" ht="11.25">
      <c r="P76" s="167">
        <v>33</v>
      </c>
      <c r="Q76" s="167">
        <v>1</v>
      </c>
      <c r="R76" s="167">
        <v>0</v>
      </c>
      <c r="S76" s="167">
        <v>1</v>
      </c>
    </row>
    <row r="77" spans="16:19" ht="11.25">
      <c r="P77" s="167">
        <v>34</v>
      </c>
      <c r="Q77" s="167">
        <v>1</v>
      </c>
      <c r="R77" s="167">
        <v>0</v>
      </c>
      <c r="S77" s="167">
        <v>1</v>
      </c>
    </row>
    <row r="78" spans="16:19" ht="11.25">
      <c r="P78" s="167">
        <v>40</v>
      </c>
      <c r="Q78" s="167">
        <v>1</v>
      </c>
      <c r="R78" s="167">
        <v>0</v>
      </c>
      <c r="S78" s="167">
        <v>1</v>
      </c>
    </row>
    <row r="79" spans="16:19" ht="11.25">
      <c r="P79" s="167">
        <v>41</v>
      </c>
      <c r="Q79" s="167">
        <v>1</v>
      </c>
      <c r="R79" s="167">
        <v>1</v>
      </c>
      <c r="S79" s="167">
        <v>2</v>
      </c>
    </row>
    <row r="80" spans="16:19" ht="11.25">
      <c r="P80" s="167">
        <v>45</v>
      </c>
      <c r="Q80" s="167">
        <v>1</v>
      </c>
      <c r="R80" s="167">
        <v>0</v>
      </c>
      <c r="S80" s="167">
        <v>1</v>
      </c>
    </row>
    <row r="81" spans="15:19" ht="11.25">
      <c r="O81" s="167" t="s">
        <v>19</v>
      </c>
      <c r="Q81" s="167">
        <v>2356</v>
      </c>
      <c r="R81" s="167">
        <v>2337</v>
      </c>
      <c r="S81" s="167">
        <v>4693</v>
      </c>
    </row>
  </sheetData>
  <sheetProtection/>
  <mergeCells count="8">
    <mergeCell ref="A1:J1"/>
    <mergeCell ref="O1:X1"/>
    <mergeCell ref="A7:J7"/>
    <mergeCell ref="O7:X7"/>
    <mergeCell ref="A3:J3"/>
    <mergeCell ref="O3:X3"/>
    <mergeCell ref="A5:J5"/>
    <mergeCell ref="O5:X5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showGridLines="0" zoomScale="175" zoomScaleNormal="175" zoomScalePageLayoutView="0" workbookViewId="0" topLeftCell="A1">
      <selection activeCell="B15" sqref="B15"/>
    </sheetView>
  </sheetViews>
  <sheetFormatPr defaultColWidth="9.140625" defaultRowHeight="15"/>
  <cols>
    <col min="1" max="1" width="17.421875" style="0" customWidth="1"/>
    <col min="2" max="2" width="14.140625" style="0" customWidth="1"/>
    <col min="3" max="3" width="12.140625" style="0" customWidth="1"/>
    <col min="4" max="4" width="6.8515625" style="0" customWidth="1"/>
    <col min="5" max="5" width="15.140625" style="0" customWidth="1"/>
    <col min="6" max="6" width="16.00390625" style="0" customWidth="1"/>
  </cols>
  <sheetData>
    <row r="1" spans="1:6" ht="15">
      <c r="A1" s="294" t="s">
        <v>131</v>
      </c>
      <c r="B1" s="295"/>
      <c r="C1" s="295"/>
      <c r="D1" s="295"/>
      <c r="E1" s="295"/>
      <c r="F1" s="295"/>
    </row>
    <row r="2" spans="1:6" ht="15">
      <c r="A2" s="296" t="s">
        <v>219</v>
      </c>
      <c r="B2" s="295"/>
      <c r="C2" s="295"/>
      <c r="D2" s="295"/>
      <c r="E2" s="295"/>
      <c r="F2" s="295"/>
    </row>
    <row r="3" spans="1:6" ht="15">
      <c r="A3" s="5"/>
      <c r="B3" s="5"/>
      <c r="C3" s="6"/>
      <c r="D3" s="3"/>
      <c r="E3" s="3"/>
      <c r="F3" s="3"/>
    </row>
    <row r="4" spans="1:6" ht="15">
      <c r="A4" s="7"/>
      <c r="B4" s="7"/>
      <c r="C4" s="305" t="s">
        <v>0</v>
      </c>
      <c r="D4" s="306"/>
      <c r="E4" s="305" t="s">
        <v>1</v>
      </c>
      <c r="F4" s="307"/>
    </row>
    <row r="5" spans="1:6" ht="15">
      <c r="A5" s="8" t="s">
        <v>14</v>
      </c>
      <c r="B5" s="297" t="s">
        <v>3</v>
      </c>
      <c r="C5" s="299"/>
      <c r="D5" s="301"/>
      <c r="E5" s="303" t="s">
        <v>5</v>
      </c>
      <c r="F5" s="297" t="s">
        <v>6</v>
      </c>
    </row>
    <row r="6" spans="1:6" ht="15">
      <c r="A6" s="10"/>
      <c r="B6" s="298"/>
      <c r="C6" s="300"/>
      <c r="D6" s="302"/>
      <c r="E6" s="304"/>
      <c r="F6" s="298"/>
    </row>
    <row r="7" spans="1:6" ht="15">
      <c r="A7" s="12"/>
      <c r="B7" s="12"/>
      <c r="C7" s="13"/>
      <c r="D7" s="3"/>
      <c r="E7" s="3"/>
      <c r="F7" s="3"/>
    </row>
    <row r="8" spans="1:6" ht="15">
      <c r="A8" s="12" t="s">
        <v>7</v>
      </c>
      <c r="B8" s="23">
        <v>219</v>
      </c>
      <c r="C8" s="290">
        <v>87.4</v>
      </c>
      <c r="D8" s="291"/>
      <c r="E8" s="37">
        <v>75.4</v>
      </c>
      <c r="F8" s="37">
        <v>71.1</v>
      </c>
    </row>
    <row r="9" spans="1:6" ht="15">
      <c r="A9" s="12" t="s">
        <v>8</v>
      </c>
      <c r="B9" s="23">
        <v>822</v>
      </c>
      <c r="C9" s="290">
        <v>92.6</v>
      </c>
      <c r="D9" s="291"/>
      <c r="E9" s="37">
        <v>77.9</v>
      </c>
      <c r="F9" s="37">
        <v>75.6</v>
      </c>
    </row>
    <row r="10" spans="1:6" ht="15">
      <c r="A10" s="12" t="s">
        <v>10</v>
      </c>
      <c r="B10" s="23">
        <v>995</v>
      </c>
      <c r="C10" s="290">
        <v>94</v>
      </c>
      <c r="D10" s="291"/>
      <c r="E10" s="37">
        <v>79.7</v>
      </c>
      <c r="F10" s="37">
        <v>77</v>
      </c>
    </row>
    <row r="11" spans="1:6" ht="15">
      <c r="A11" s="12" t="s">
        <v>9</v>
      </c>
      <c r="B11" s="23">
        <v>2165</v>
      </c>
      <c r="C11" s="290">
        <v>91.8</v>
      </c>
      <c r="D11" s="291"/>
      <c r="E11" s="37">
        <v>77.5</v>
      </c>
      <c r="F11" s="37">
        <v>74.3</v>
      </c>
    </row>
    <row r="12" spans="1:6" ht="15">
      <c r="A12" s="12" t="s">
        <v>11</v>
      </c>
      <c r="B12" s="23">
        <v>77</v>
      </c>
      <c r="C12" s="290">
        <v>89.6</v>
      </c>
      <c r="D12" s="291"/>
      <c r="E12" s="37">
        <v>94.4</v>
      </c>
      <c r="F12" s="37">
        <v>84</v>
      </c>
    </row>
    <row r="13" spans="1:6" ht="15">
      <c r="A13" s="12"/>
      <c r="B13" s="14"/>
      <c r="C13" s="15"/>
      <c r="D13" s="15"/>
      <c r="E13" s="15"/>
      <c r="F13" s="15"/>
    </row>
    <row r="14" spans="1:6" ht="15">
      <c r="A14" s="10" t="s">
        <v>12</v>
      </c>
      <c r="B14" s="16">
        <v>4289</v>
      </c>
      <c r="C14" s="292">
        <v>92.1</v>
      </c>
      <c r="D14" s="293"/>
      <c r="E14" s="17">
        <v>78.2</v>
      </c>
      <c r="F14" s="17">
        <v>75.1</v>
      </c>
    </row>
    <row r="15" spans="4:6" ht="15">
      <c r="D15" s="3"/>
      <c r="E15" s="3"/>
      <c r="F15" s="3"/>
    </row>
    <row r="16" spans="1:6" ht="15">
      <c r="A16" s="18"/>
      <c r="B16" s="19"/>
      <c r="D16" s="3"/>
      <c r="E16" s="3"/>
      <c r="F16" s="3"/>
    </row>
    <row r="17" spans="3:6" ht="15">
      <c r="C17" s="20"/>
      <c r="D17" s="20"/>
      <c r="E17" s="20"/>
      <c r="F17" s="20"/>
    </row>
  </sheetData>
  <sheetProtection/>
  <mergeCells count="15">
    <mergeCell ref="A1:F1"/>
    <mergeCell ref="A2:F2"/>
    <mergeCell ref="B5:B6"/>
    <mergeCell ref="C5:C6"/>
    <mergeCell ref="D5:D6"/>
    <mergeCell ref="E5:E6"/>
    <mergeCell ref="F5:F6"/>
    <mergeCell ref="C4:D4"/>
    <mergeCell ref="E4:F4"/>
    <mergeCell ref="C8:D8"/>
    <mergeCell ref="C9:D9"/>
    <mergeCell ref="C10:D10"/>
    <mergeCell ref="C11:D11"/>
    <mergeCell ref="C12:D12"/>
    <mergeCell ref="C14:D1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showGridLines="0" zoomScale="175" zoomScaleNormal="175" zoomScalePageLayoutView="0" workbookViewId="0" topLeftCell="A1">
      <selection activeCell="B14" sqref="B14"/>
    </sheetView>
  </sheetViews>
  <sheetFormatPr defaultColWidth="9.140625" defaultRowHeight="15"/>
  <cols>
    <col min="1" max="1" width="16.421875" style="0" customWidth="1"/>
    <col min="2" max="2" width="17.421875" style="0" customWidth="1"/>
    <col min="3" max="3" width="22.00390625" style="0" customWidth="1"/>
    <col min="4" max="4" width="1.8515625" style="0" customWidth="1"/>
  </cols>
  <sheetData>
    <row r="1" spans="1:3" ht="15">
      <c r="A1" s="294" t="s">
        <v>215</v>
      </c>
      <c r="B1" s="295"/>
      <c r="C1" s="295"/>
    </row>
    <row r="2" spans="1:4" ht="15">
      <c r="A2" s="296" t="s">
        <v>220</v>
      </c>
      <c r="B2" s="295"/>
      <c r="C2" s="295"/>
      <c r="D2" s="295"/>
    </row>
    <row r="3" spans="1:3" ht="15">
      <c r="A3" s="5"/>
      <c r="B3" s="5"/>
      <c r="C3" s="6"/>
    </row>
    <row r="4" spans="1:3" ht="15">
      <c r="A4" s="309" t="s">
        <v>14</v>
      </c>
      <c r="B4" s="297" t="s">
        <v>3</v>
      </c>
      <c r="C4" s="297" t="s">
        <v>0</v>
      </c>
    </row>
    <row r="5" spans="1:3" ht="15">
      <c r="A5" s="310"/>
      <c r="B5" s="298"/>
      <c r="C5" s="308"/>
    </row>
    <row r="6" spans="1:3" ht="15">
      <c r="A6" s="12"/>
      <c r="B6" s="12"/>
      <c r="C6" s="13"/>
    </row>
    <row r="7" spans="1:3" ht="15">
      <c r="A7" s="12" t="s">
        <v>7</v>
      </c>
      <c r="B7" s="23">
        <v>219</v>
      </c>
      <c r="C7" s="24">
        <v>84.8</v>
      </c>
    </row>
    <row r="8" spans="1:3" ht="15">
      <c r="A8" s="12" t="s">
        <v>8</v>
      </c>
      <c r="B8" s="23">
        <v>822</v>
      </c>
      <c r="C8" s="24">
        <v>86.6</v>
      </c>
    </row>
    <row r="9" spans="1:3" ht="15">
      <c r="A9" s="12" t="s">
        <v>10</v>
      </c>
      <c r="B9" s="23">
        <v>995</v>
      </c>
      <c r="C9" s="24">
        <v>87.5</v>
      </c>
    </row>
    <row r="10" spans="1:3" ht="15">
      <c r="A10" s="12" t="s">
        <v>9</v>
      </c>
      <c r="B10" s="23">
        <v>2165</v>
      </c>
      <c r="C10" s="24">
        <v>87.4</v>
      </c>
    </row>
    <row r="11" spans="1:3" ht="15">
      <c r="A11" s="12" t="s">
        <v>11</v>
      </c>
      <c r="B11" s="23">
        <v>77</v>
      </c>
      <c r="C11" s="24">
        <v>88.4</v>
      </c>
    </row>
    <row r="12" spans="1:3" ht="15">
      <c r="A12" s="12"/>
      <c r="B12" s="25"/>
      <c r="C12" s="26"/>
    </row>
    <row r="13" spans="1:3" ht="15">
      <c r="A13" s="10" t="s">
        <v>12</v>
      </c>
      <c r="B13" s="16">
        <v>4289</v>
      </c>
      <c r="C13" s="17">
        <v>87.1</v>
      </c>
    </row>
    <row r="15" spans="1:2" ht="15">
      <c r="A15" s="18"/>
      <c r="B15" s="19"/>
    </row>
  </sheetData>
  <sheetProtection/>
  <mergeCells count="5">
    <mergeCell ref="B4:B5"/>
    <mergeCell ref="C4:C5"/>
    <mergeCell ref="A4:A5"/>
    <mergeCell ref="A2:D2"/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="130" zoomScaleNormal="130" zoomScalePageLayoutView="0" workbookViewId="0" topLeftCell="A4">
      <selection activeCell="C28" sqref="C28"/>
    </sheetView>
  </sheetViews>
  <sheetFormatPr defaultColWidth="9.140625" defaultRowHeight="15"/>
  <cols>
    <col min="1" max="1" width="15.7109375" style="0" customWidth="1"/>
    <col min="4" max="4" width="10.8515625" style="0" customWidth="1"/>
    <col min="5" max="5" width="9.57421875" style="0" customWidth="1"/>
    <col min="6" max="6" width="9.7109375" style="0" customWidth="1"/>
    <col min="7" max="7" width="15.00390625" style="0" customWidth="1"/>
  </cols>
  <sheetData>
    <row r="1" spans="1:7" ht="15">
      <c r="A1" s="294" t="s">
        <v>20</v>
      </c>
      <c r="B1" s="295"/>
      <c r="C1" s="295"/>
      <c r="D1" s="295"/>
      <c r="E1" s="295"/>
      <c r="F1" s="295"/>
      <c r="G1" s="295"/>
    </row>
    <row r="2" spans="1:7" ht="15">
      <c r="A2" s="296" t="s">
        <v>221</v>
      </c>
      <c r="B2" s="296"/>
      <c r="C2" s="296"/>
      <c r="D2" s="296"/>
      <c r="E2" s="296"/>
      <c r="F2" s="296"/>
      <c r="G2" s="296"/>
    </row>
    <row r="3" spans="1:7" ht="15">
      <c r="A3" s="5"/>
      <c r="B3" s="5"/>
      <c r="C3" s="5"/>
      <c r="D3" s="6"/>
      <c r="E3" s="3"/>
      <c r="F3" s="3"/>
      <c r="G3" s="3"/>
    </row>
    <row r="4" spans="1:7" ht="15">
      <c r="A4" s="315" t="s">
        <v>14</v>
      </c>
      <c r="B4" s="316" t="s">
        <v>15</v>
      </c>
      <c r="C4" s="7"/>
      <c r="D4" s="305" t="s">
        <v>0</v>
      </c>
      <c r="E4" s="306"/>
      <c r="F4" s="305" t="s">
        <v>1</v>
      </c>
      <c r="G4" s="307"/>
    </row>
    <row r="5" spans="1:7" ht="15">
      <c r="A5" s="309"/>
      <c r="B5" s="317"/>
      <c r="C5" s="319" t="s">
        <v>16</v>
      </c>
      <c r="D5" s="299"/>
      <c r="E5" s="301"/>
      <c r="F5" s="303" t="s">
        <v>5</v>
      </c>
      <c r="G5" s="297" t="s">
        <v>6</v>
      </c>
    </row>
    <row r="6" spans="1:7" ht="15">
      <c r="A6" s="310"/>
      <c r="B6" s="318"/>
      <c r="C6" s="320"/>
      <c r="D6" s="300"/>
      <c r="E6" s="302"/>
      <c r="F6" s="304"/>
      <c r="G6" s="298"/>
    </row>
    <row r="7" spans="1:7" ht="15">
      <c r="A7" s="12"/>
      <c r="B7" s="157"/>
      <c r="C7" s="12"/>
      <c r="D7" s="13"/>
      <c r="E7" s="3"/>
      <c r="F7" s="3"/>
      <c r="G7" s="3"/>
    </row>
    <row r="8" spans="1:7" ht="15">
      <c r="A8" s="27" t="s">
        <v>7</v>
      </c>
      <c r="B8" s="45" t="s">
        <v>17</v>
      </c>
      <c r="C8" s="28">
        <v>115</v>
      </c>
      <c r="D8" s="311">
        <v>89.4</v>
      </c>
      <c r="E8" s="311"/>
      <c r="F8" s="29">
        <v>73.9</v>
      </c>
      <c r="G8" s="29">
        <v>66.4</v>
      </c>
    </row>
    <row r="9" spans="1:7" ht="15">
      <c r="A9" s="30"/>
      <c r="B9" s="46" t="s">
        <v>18</v>
      </c>
      <c r="C9" s="31">
        <v>104</v>
      </c>
      <c r="D9" s="312">
        <v>85.6</v>
      </c>
      <c r="E9" s="312"/>
      <c r="F9" s="32">
        <v>77.1</v>
      </c>
      <c r="G9" s="32">
        <v>76.6</v>
      </c>
    </row>
    <row r="10" spans="1:7" ht="15">
      <c r="A10" s="33"/>
      <c r="B10" s="47" t="s">
        <v>19</v>
      </c>
      <c r="C10" s="34">
        <v>219</v>
      </c>
      <c r="D10" s="313">
        <v>87.4</v>
      </c>
      <c r="E10" s="313"/>
      <c r="F10" s="35">
        <v>75.4</v>
      </c>
      <c r="G10" s="35">
        <v>71.1</v>
      </c>
    </row>
    <row r="11" spans="1:7" ht="15">
      <c r="A11" s="12"/>
      <c r="B11" s="157"/>
      <c r="C11" s="36"/>
      <c r="D11" s="37"/>
      <c r="E11" s="37"/>
      <c r="F11" s="37"/>
      <c r="G11" s="37"/>
    </row>
    <row r="12" spans="1:7" ht="15">
      <c r="A12" s="38" t="s">
        <v>8</v>
      </c>
      <c r="B12" s="158" t="s">
        <v>17</v>
      </c>
      <c r="C12" s="36">
        <v>420</v>
      </c>
      <c r="D12" s="290">
        <v>90.2</v>
      </c>
      <c r="E12" s="290"/>
      <c r="F12" s="37">
        <v>70.5</v>
      </c>
      <c r="G12" s="37">
        <v>69</v>
      </c>
    </row>
    <row r="13" spans="1:7" ht="15">
      <c r="A13" s="12"/>
      <c r="B13" s="158" t="s">
        <v>18</v>
      </c>
      <c r="C13" s="36">
        <v>402</v>
      </c>
      <c r="D13" s="290">
        <v>94.9</v>
      </c>
      <c r="E13" s="290"/>
      <c r="F13" s="37">
        <v>85.3</v>
      </c>
      <c r="G13" s="37">
        <v>82.3</v>
      </c>
    </row>
    <row r="14" spans="1:7" ht="15">
      <c r="A14" s="12"/>
      <c r="B14" s="158" t="s">
        <v>19</v>
      </c>
      <c r="C14" s="36">
        <v>822</v>
      </c>
      <c r="D14" s="290">
        <v>92.6</v>
      </c>
      <c r="E14" s="290"/>
      <c r="F14" s="37">
        <v>77.9</v>
      </c>
      <c r="G14" s="37">
        <v>75.6</v>
      </c>
    </row>
    <row r="15" spans="1:7" ht="15">
      <c r="A15" s="12"/>
      <c r="B15" s="157"/>
      <c r="C15" s="36"/>
      <c r="D15" s="37"/>
      <c r="E15" s="37"/>
      <c r="F15" s="37"/>
      <c r="G15" s="37"/>
    </row>
    <row r="16" spans="1:7" ht="15">
      <c r="A16" s="27" t="s">
        <v>10</v>
      </c>
      <c r="B16" s="45" t="s">
        <v>17</v>
      </c>
      <c r="C16" s="28">
        <v>494</v>
      </c>
      <c r="D16" s="311">
        <v>92.9</v>
      </c>
      <c r="E16" s="311"/>
      <c r="F16" s="29">
        <v>72.8</v>
      </c>
      <c r="G16" s="29">
        <v>72.5</v>
      </c>
    </row>
    <row r="17" spans="1:7" ht="15">
      <c r="A17" s="30"/>
      <c r="B17" s="46" t="s">
        <v>18</v>
      </c>
      <c r="C17" s="31">
        <v>501</v>
      </c>
      <c r="D17" s="312">
        <v>95</v>
      </c>
      <c r="E17" s="312"/>
      <c r="F17" s="32">
        <v>86.5</v>
      </c>
      <c r="G17" s="32">
        <v>81.5</v>
      </c>
    </row>
    <row r="18" spans="1:7" ht="15">
      <c r="A18" s="33"/>
      <c r="B18" s="47" t="s">
        <v>19</v>
      </c>
      <c r="C18" s="34">
        <v>995</v>
      </c>
      <c r="D18" s="313">
        <v>94</v>
      </c>
      <c r="E18" s="313"/>
      <c r="F18" s="35">
        <v>79.7</v>
      </c>
      <c r="G18" s="35">
        <v>77</v>
      </c>
    </row>
    <row r="19" spans="1:7" ht="15">
      <c r="A19" s="12"/>
      <c r="B19" s="157"/>
      <c r="C19" s="36"/>
      <c r="D19" s="37"/>
      <c r="E19" s="37"/>
      <c r="F19" s="37"/>
      <c r="G19" s="37"/>
    </row>
    <row r="20" spans="1:7" ht="15">
      <c r="A20" s="38" t="s">
        <v>9</v>
      </c>
      <c r="B20" s="158" t="s">
        <v>17</v>
      </c>
      <c r="C20" s="36">
        <v>1107</v>
      </c>
      <c r="D20" s="290">
        <v>90.8</v>
      </c>
      <c r="E20" s="290"/>
      <c r="F20" s="37">
        <v>69.9</v>
      </c>
      <c r="G20" s="37">
        <v>64.9</v>
      </c>
    </row>
    <row r="21" spans="1:7" ht="15">
      <c r="A21" s="12"/>
      <c r="B21" s="158" t="s">
        <v>18</v>
      </c>
      <c r="C21" s="36">
        <v>1058</v>
      </c>
      <c r="D21" s="290">
        <v>92.8</v>
      </c>
      <c r="E21" s="290"/>
      <c r="F21" s="37">
        <v>85.6</v>
      </c>
      <c r="G21" s="37">
        <v>84.2</v>
      </c>
    </row>
    <row r="22" spans="1:7" ht="15">
      <c r="A22" s="12"/>
      <c r="B22" s="158" t="s">
        <v>19</v>
      </c>
      <c r="C22" s="36">
        <v>2165</v>
      </c>
      <c r="D22" s="290">
        <v>91.8</v>
      </c>
      <c r="E22" s="290"/>
      <c r="F22" s="37">
        <v>77.5</v>
      </c>
      <c r="G22" s="37">
        <v>74.3</v>
      </c>
    </row>
    <row r="23" spans="1:7" ht="15">
      <c r="A23" s="12"/>
      <c r="B23" s="157"/>
      <c r="C23" s="36"/>
      <c r="D23" s="37"/>
      <c r="E23" s="37"/>
      <c r="F23" s="37"/>
      <c r="G23" s="37"/>
    </row>
    <row r="24" spans="1:7" ht="15">
      <c r="A24" s="27" t="s">
        <v>11</v>
      </c>
      <c r="B24" s="45" t="s">
        <v>17</v>
      </c>
      <c r="C24" s="28">
        <v>38</v>
      </c>
      <c r="D24" s="311">
        <v>84.2</v>
      </c>
      <c r="E24" s="311"/>
      <c r="F24" s="29">
        <v>94.1</v>
      </c>
      <c r="G24" s="29">
        <v>77.8</v>
      </c>
    </row>
    <row r="25" spans="1:7" ht="15">
      <c r="A25" s="30"/>
      <c r="B25" s="46" t="s">
        <v>18</v>
      </c>
      <c r="C25" s="31">
        <v>39</v>
      </c>
      <c r="D25" s="312">
        <v>94.9</v>
      </c>
      <c r="E25" s="312"/>
      <c r="F25" s="32">
        <v>94.7</v>
      </c>
      <c r="G25" s="32">
        <v>89.7</v>
      </c>
    </row>
    <row r="26" spans="1:7" ht="15">
      <c r="A26" s="33"/>
      <c r="B26" s="47" t="s">
        <v>19</v>
      </c>
      <c r="C26" s="34">
        <v>77</v>
      </c>
      <c r="D26" s="313">
        <v>89.6</v>
      </c>
      <c r="E26" s="313"/>
      <c r="F26" s="35">
        <v>94.4</v>
      </c>
      <c r="G26" s="35">
        <v>84</v>
      </c>
    </row>
    <row r="27" spans="1:7" ht="15">
      <c r="A27" s="12"/>
      <c r="B27" s="157"/>
      <c r="C27" s="36"/>
      <c r="D27" s="37"/>
      <c r="E27" s="37"/>
      <c r="F27" s="37"/>
      <c r="G27" s="37"/>
    </row>
    <row r="28" spans="1:8" ht="15">
      <c r="A28" s="39" t="s">
        <v>12</v>
      </c>
      <c r="B28" s="158" t="s">
        <v>17</v>
      </c>
      <c r="C28" s="40">
        <v>2184</v>
      </c>
      <c r="D28" s="314">
        <v>90.8</v>
      </c>
      <c r="E28" s="314"/>
      <c r="F28" s="41">
        <v>71.2</v>
      </c>
      <c r="G28" s="41">
        <v>67.5</v>
      </c>
      <c r="H28" s="359"/>
    </row>
    <row r="29" spans="1:8" ht="15">
      <c r="A29" s="39"/>
      <c r="B29" s="158" t="s">
        <v>18</v>
      </c>
      <c r="C29" s="40">
        <v>2105</v>
      </c>
      <c r="D29" s="314">
        <v>93.4</v>
      </c>
      <c r="E29" s="314"/>
      <c r="F29" s="41">
        <v>85.5</v>
      </c>
      <c r="G29" s="41">
        <v>82.9</v>
      </c>
      <c r="H29" s="359"/>
    </row>
    <row r="30" spans="1:8" ht="15">
      <c r="A30" s="12"/>
      <c r="B30" s="158" t="s">
        <v>19</v>
      </c>
      <c r="C30" s="36">
        <v>4289</v>
      </c>
      <c r="D30" s="290">
        <v>92.1</v>
      </c>
      <c r="E30" s="290"/>
      <c r="F30" s="37">
        <v>78.2</v>
      </c>
      <c r="G30" s="37">
        <v>75.1</v>
      </c>
      <c r="H30" s="359"/>
    </row>
    <row r="31" spans="1:7" ht="15">
      <c r="A31" s="12"/>
      <c r="B31" s="12"/>
      <c r="C31" s="14"/>
      <c r="D31" s="15"/>
      <c r="E31" s="15"/>
      <c r="F31" s="15"/>
      <c r="G31" s="15"/>
    </row>
    <row r="32" spans="1:7" ht="15">
      <c r="A32" s="10"/>
      <c r="B32" s="10"/>
      <c r="C32" s="16"/>
      <c r="D32" s="17"/>
      <c r="E32" s="17"/>
      <c r="F32" s="17"/>
      <c r="G32" s="17"/>
    </row>
    <row r="33" spans="3:7" ht="15">
      <c r="C33" s="42"/>
      <c r="D33" s="42"/>
      <c r="E33" s="42"/>
      <c r="F33" s="42"/>
      <c r="G33" s="42"/>
    </row>
  </sheetData>
  <sheetProtection/>
  <mergeCells count="29">
    <mergeCell ref="A1:G1"/>
    <mergeCell ref="A2:G2"/>
    <mergeCell ref="A4:A6"/>
    <mergeCell ref="B4:B6"/>
    <mergeCell ref="D4:E4"/>
    <mergeCell ref="D14:E14"/>
    <mergeCell ref="C5:C6"/>
    <mergeCell ref="D5:D6"/>
    <mergeCell ref="E5:E6"/>
    <mergeCell ref="F5:F6"/>
    <mergeCell ref="G5:G6"/>
    <mergeCell ref="F4:G4"/>
    <mergeCell ref="D8:E8"/>
    <mergeCell ref="D9:E9"/>
    <mergeCell ref="D10:E10"/>
    <mergeCell ref="D12:E12"/>
    <mergeCell ref="D13:E13"/>
    <mergeCell ref="D16:E16"/>
    <mergeCell ref="D17:E17"/>
    <mergeCell ref="D18:E18"/>
    <mergeCell ref="D20:E20"/>
    <mergeCell ref="D21:E21"/>
    <mergeCell ref="D30:E30"/>
    <mergeCell ref="D22:E22"/>
    <mergeCell ref="D24:E24"/>
    <mergeCell ref="D25:E25"/>
    <mergeCell ref="D26:E26"/>
    <mergeCell ref="D28:E28"/>
    <mergeCell ref="D29:E29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6"/>
  <sheetViews>
    <sheetView showGridLines="0" zoomScale="175" zoomScaleNormal="175" zoomScalePageLayoutView="0" workbookViewId="0" topLeftCell="A1">
      <selection activeCell="I14" sqref="I14"/>
    </sheetView>
  </sheetViews>
  <sheetFormatPr defaultColWidth="9.140625" defaultRowHeight="15"/>
  <cols>
    <col min="1" max="1" width="15.8515625" style="0" customWidth="1"/>
    <col min="3" max="3" width="12.8515625" style="0" customWidth="1"/>
    <col min="4" max="4" width="6.57421875" style="0" customWidth="1"/>
    <col min="5" max="5" width="11.7109375" style="0" customWidth="1"/>
    <col min="6" max="6" width="13.140625" style="0" customWidth="1"/>
  </cols>
  <sheetData>
    <row r="1" spans="1:6" ht="15">
      <c r="A1" s="1" t="s">
        <v>130</v>
      </c>
      <c r="B1" s="1"/>
      <c r="C1" s="2"/>
      <c r="D1" s="3"/>
      <c r="E1" s="3"/>
      <c r="F1" s="3"/>
    </row>
    <row r="2" spans="1:6" ht="15">
      <c r="A2" s="4" t="s">
        <v>219</v>
      </c>
      <c r="B2" s="4"/>
      <c r="C2" s="2"/>
      <c r="D2" s="3"/>
      <c r="E2" s="3"/>
      <c r="F2" s="3"/>
    </row>
    <row r="3" spans="1:6" ht="15">
      <c r="A3" s="5"/>
      <c r="B3" s="5"/>
      <c r="C3" s="6"/>
      <c r="D3" s="3"/>
      <c r="E3" s="3"/>
      <c r="F3" s="3"/>
    </row>
    <row r="4" spans="1:6" ht="15">
      <c r="A4" s="7"/>
      <c r="B4" s="301" t="s">
        <v>3</v>
      </c>
      <c r="C4" s="305" t="s">
        <v>0</v>
      </c>
      <c r="D4" s="306"/>
      <c r="E4" s="305" t="s">
        <v>1</v>
      </c>
      <c r="F4" s="307"/>
    </row>
    <row r="5" spans="1:6" ht="14.25" customHeight="1">
      <c r="A5" s="8" t="s">
        <v>14</v>
      </c>
      <c r="B5" s="321"/>
      <c r="C5" s="299"/>
      <c r="D5" s="301"/>
      <c r="E5" s="303" t="s">
        <v>5</v>
      </c>
      <c r="F5" s="297" t="s">
        <v>6</v>
      </c>
    </row>
    <row r="6" spans="1:6" ht="15">
      <c r="A6" s="10"/>
      <c r="B6" s="322"/>
      <c r="C6" s="300"/>
      <c r="D6" s="302"/>
      <c r="E6" s="304"/>
      <c r="F6" s="298"/>
    </row>
    <row r="7" spans="1:6" ht="15">
      <c r="A7" s="12"/>
      <c r="B7" s="12"/>
      <c r="C7" s="13"/>
      <c r="D7" s="3"/>
      <c r="E7" s="3"/>
      <c r="F7" s="3"/>
    </row>
    <row r="8" spans="1:6" ht="15">
      <c r="A8" s="12" t="s">
        <v>7</v>
      </c>
      <c r="B8" s="40">
        <v>256</v>
      </c>
      <c r="C8" s="290">
        <v>95</v>
      </c>
      <c r="D8" s="290"/>
      <c r="E8" s="37">
        <v>88.6</v>
      </c>
      <c r="F8" s="37">
        <v>91.5</v>
      </c>
    </row>
    <row r="9" spans="1:6" ht="15">
      <c r="A9" s="12" t="s">
        <v>8</v>
      </c>
      <c r="B9" s="40">
        <v>824</v>
      </c>
      <c r="C9" s="290">
        <v>96.7</v>
      </c>
      <c r="D9" s="290"/>
      <c r="E9" s="37">
        <v>90.9</v>
      </c>
      <c r="F9" s="37">
        <v>91.3</v>
      </c>
    </row>
    <row r="10" spans="1:6" ht="15">
      <c r="A10" s="12" t="s">
        <v>10</v>
      </c>
      <c r="B10" s="40">
        <v>1093</v>
      </c>
      <c r="C10" s="290">
        <v>96.4</v>
      </c>
      <c r="D10" s="290"/>
      <c r="E10" s="37">
        <v>90.6</v>
      </c>
      <c r="F10" s="37">
        <v>93.2</v>
      </c>
    </row>
    <row r="11" spans="1:6" ht="15">
      <c r="A11" s="12" t="s">
        <v>9</v>
      </c>
      <c r="B11" s="40">
        <v>2518</v>
      </c>
      <c r="C11" s="290">
        <v>96.6</v>
      </c>
      <c r="D11" s="290"/>
      <c r="E11" s="37">
        <v>89.3</v>
      </c>
      <c r="F11" s="37">
        <v>93.1</v>
      </c>
    </row>
    <row r="12" spans="1:6" ht="15">
      <c r="A12" s="12" t="s">
        <v>11</v>
      </c>
      <c r="B12" s="40">
        <v>63</v>
      </c>
      <c r="C12" s="290">
        <v>100</v>
      </c>
      <c r="D12" s="290"/>
      <c r="E12" s="37">
        <v>98.4</v>
      </c>
      <c r="F12" s="37">
        <v>100</v>
      </c>
    </row>
    <row r="13" spans="1:6" ht="15">
      <c r="A13" s="12"/>
      <c r="B13" s="14"/>
      <c r="C13" s="15"/>
      <c r="D13" s="15"/>
      <c r="E13" s="15"/>
      <c r="F13" s="15"/>
    </row>
    <row r="14" spans="1:6" ht="15">
      <c r="A14" s="10" t="s">
        <v>12</v>
      </c>
      <c r="B14" s="16">
        <v>4768</v>
      </c>
      <c r="C14" s="292">
        <v>96.5</v>
      </c>
      <c r="D14" s="292"/>
      <c r="E14" s="17">
        <v>90</v>
      </c>
      <c r="F14" s="17">
        <v>92.8</v>
      </c>
    </row>
    <row r="15" spans="4:6" ht="15">
      <c r="D15" s="3"/>
      <c r="E15" s="3"/>
      <c r="F15" s="3"/>
    </row>
    <row r="16" spans="2:6" ht="15">
      <c r="B16" s="3"/>
      <c r="C16" s="3"/>
      <c r="D16" s="3"/>
      <c r="E16" s="3"/>
      <c r="F16" s="3"/>
    </row>
  </sheetData>
  <sheetProtection/>
  <mergeCells count="13">
    <mergeCell ref="B4:B6"/>
    <mergeCell ref="C4:D4"/>
    <mergeCell ref="E4:F4"/>
    <mergeCell ref="C5:C6"/>
    <mergeCell ref="D5:D6"/>
    <mergeCell ref="E5:E6"/>
    <mergeCell ref="F5:F6"/>
    <mergeCell ref="C14:D14"/>
    <mergeCell ref="C8:D8"/>
    <mergeCell ref="C9:D9"/>
    <mergeCell ref="C10:D10"/>
    <mergeCell ref="C11:D11"/>
    <mergeCell ref="C12:D1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Newfoundland Labrador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Dean, Robert G.</dc:creator>
  <cp:keywords/>
  <dc:description/>
  <cp:lastModifiedBy>Pope, Kerry</cp:lastModifiedBy>
  <cp:lastPrinted>2018-03-05T11:23:37Z</cp:lastPrinted>
  <dcterms:created xsi:type="dcterms:W3CDTF">2016-03-29T11:49:08Z</dcterms:created>
  <dcterms:modified xsi:type="dcterms:W3CDTF">2018-10-02T17:31:39Z</dcterms:modified>
  <cp:category/>
  <cp:version/>
  <cp:contentType/>
  <cp:contentStatus/>
</cp:coreProperties>
</file>