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nc.local\RNC\stjh\shared\SupServ\Human Resources\Payroll\Payscales\2025 RNCA Increases\"/>
    </mc:Choice>
  </mc:AlternateContent>
  <bookViews>
    <workbookView xWindow="0" yWindow="0" windowWidth="38400" windowHeight="17580" activeTab="1"/>
  </bookViews>
  <sheets>
    <sheet name="Non-Commissioned 2024" sheetId="1" r:id="rId1"/>
    <sheet name="Non-Commissioned 2025" sheetId="3" r:id="rId2"/>
    <sheet name="Commissioned 2024" sheetId="2" r:id="rId3"/>
    <sheet name="Commissioned 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3" l="1"/>
  <c r="E27" i="3" l="1"/>
  <c r="E29" i="3" s="1"/>
  <c r="G35" i="3" s="1"/>
  <c r="E11" i="3"/>
  <c r="G11" i="3" l="1"/>
  <c r="G12" i="3" s="1"/>
  <c r="G34" i="3" s="1"/>
  <c r="G37" i="3" s="1"/>
  <c r="E27" i="1"/>
  <c r="E11" i="1"/>
  <c r="E44" i="3" l="1"/>
  <c r="E29" i="1"/>
  <c r="G11" i="1"/>
  <c r="G12" i="1" s="1"/>
  <c r="G34" i="1" s="1"/>
  <c r="E40" i="3" l="1"/>
  <c r="E41" i="3"/>
  <c r="E42" i="3"/>
  <c r="E43" i="3"/>
  <c r="E45" i="3"/>
  <c r="E46" i="3"/>
  <c r="E47" i="3"/>
  <c r="E49" i="3"/>
  <c r="E50" i="3"/>
  <c r="F9" i="4" s="1"/>
  <c r="F10" i="4" s="1"/>
  <c r="F11" i="4" s="1"/>
  <c r="E48" i="3"/>
  <c r="G35" i="1"/>
  <c r="G37" i="1" s="1"/>
  <c r="E44" i="1" s="1"/>
  <c r="E50" i="1" l="1"/>
  <c r="E49" i="1"/>
  <c r="E48" i="1"/>
  <c r="E47" i="1"/>
  <c r="E45" i="1"/>
  <c r="E43" i="1"/>
  <c r="E41" i="1"/>
  <c r="E40" i="1"/>
  <c r="E46" i="1"/>
  <c r="E42" i="1"/>
</calcChain>
</file>

<file path=xl/sharedStrings.xml><?xml version="1.0" encoding="utf-8"?>
<sst xmlns="http://schemas.openxmlformats.org/spreadsheetml/2006/main" count="98" uniqueCount="51">
  <si>
    <t>RNC Salary Scale - April 1, 2024</t>
  </si>
  <si>
    <t>Atlantic Canada - effective March 31, 2024</t>
  </si>
  <si>
    <t>Halifax</t>
  </si>
  <si>
    <t>Saint John</t>
  </si>
  <si>
    <t>Fredericton</t>
  </si>
  <si>
    <t>Cape Breton</t>
  </si>
  <si>
    <t>Average</t>
  </si>
  <si>
    <t>Atlantic Weighted Average</t>
  </si>
  <si>
    <t>Central &amp; Western Canada - effective March 31, 2024</t>
  </si>
  <si>
    <t>Gatineau</t>
  </si>
  <si>
    <t>Sherbrooke</t>
  </si>
  <si>
    <t>Sudbury</t>
  </si>
  <si>
    <t>Windsor</t>
  </si>
  <si>
    <t>Thunder Bay</t>
  </si>
  <si>
    <t>Saskatoon</t>
  </si>
  <si>
    <t>Regina</t>
  </si>
  <si>
    <t>Victoria</t>
  </si>
  <si>
    <t>RCMP</t>
  </si>
  <si>
    <t>Central &amp; Western Canada Discount</t>
  </si>
  <si>
    <t>Discounted Average</t>
  </si>
  <si>
    <t>Average of Comparable Police Forces</t>
  </si>
  <si>
    <t>Atlantic Canada Weighted Average</t>
  </si>
  <si>
    <t>Central &amp; Western Can. Discounted Avg.</t>
  </si>
  <si>
    <t>Comparable Salary</t>
  </si>
  <si>
    <t>Rank</t>
  </si>
  <si>
    <t>Salary</t>
  </si>
  <si>
    <t>Step</t>
  </si>
  <si>
    <t>Recruit (1st year)</t>
  </si>
  <si>
    <t>Constable (2nd year)</t>
  </si>
  <si>
    <t>Constable (3rd year)</t>
  </si>
  <si>
    <t>Constable (4th year)</t>
  </si>
  <si>
    <t>Constable (5th to 9th year)</t>
  </si>
  <si>
    <t>Constable (10th to 14th year)</t>
  </si>
  <si>
    <t>Constable (15th to 19th year)</t>
  </si>
  <si>
    <t>Constable (20th to 24th year)</t>
  </si>
  <si>
    <t>Constable (25th year +)</t>
  </si>
  <si>
    <t>Sergeant</t>
  </si>
  <si>
    <t>Staff Sergeant</t>
  </si>
  <si>
    <t>Royal Newfoundland Constabulary</t>
  </si>
  <si>
    <t>Commissioned Officers Pay Plan</t>
  </si>
  <si>
    <t>Class</t>
  </si>
  <si>
    <t>Pay Plan</t>
  </si>
  <si>
    <t>Inspector</t>
  </si>
  <si>
    <t>CO 03</t>
  </si>
  <si>
    <t>Superintendent</t>
  </si>
  <si>
    <t>CO 02</t>
  </si>
  <si>
    <t>Deputy Chief</t>
  </si>
  <si>
    <t>CO 01</t>
  </si>
  <si>
    <t>RNC Salary Scale - April 1, 2025</t>
  </si>
  <si>
    <t>Central &amp; Western Canada - effective March 31, 2025</t>
  </si>
  <si>
    <t>Atlantic Canada - effective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</si>
</sst>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72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44" fontId="1" fillId="0" borderId="0" xfId="1" applyFont="1"/>
    <xf numFmtId="0" fontId="0" fillId="0" borderId="1" xfId="0" applyBorder="1"/>
    <xf numFmtId="44" fontId="0" fillId="0" borderId="1" xfId="0" applyNumberFormat="1" applyBorder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44" fontId="0" fillId="0" borderId="0" xfId="0" applyNumberFormat="1"/>
    <xf numFmtId="0" fontId="1" fillId="0" borderId="1" xfId="1" applyNumberFormat="1" applyFont="1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44" fontId="1" fillId="0" borderId="8" xfId="1" applyFont="1" applyBorder="1"/>
    <xf numFmtId="0" fontId="4" fillId="0" borderId="6" xfId="0" applyFont="1" applyBorder="1"/>
    <xf numFmtId="44" fontId="4" fillId="0" borderId="8" xfId="1" applyFont="1" applyBorder="1"/>
    <xf numFmtId="0" fontId="0" fillId="0" borderId="9" xfId="0" applyBorder="1"/>
    <xf numFmtId="0" fontId="0" fillId="0" borderId="10" xfId="0" applyBorder="1"/>
    <xf numFmtId="44" fontId="1" fillId="0" borderId="11" xfId="1" applyFont="1" applyBorder="1"/>
    <xf numFmtId="0" fontId="0" fillId="0" borderId="0" xfId="0" applyAlignment="1"/>
    <xf numFmtId="0" fontId="0" fillId="0" borderId="0" xfId="0" applyAlignment="1">
      <alignment horizontal="center"/>
    </xf>
    <xf numFmtId="5" fontId="0" fillId="0" borderId="0" xfId="0" applyNumberFormat="1" applyAlignment="1"/>
    <xf numFmtId="37" fontId="0" fillId="0" borderId="0" xfId="0" applyNumberFormat="1" applyAlignment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/>
    <xf numFmtId="15" fontId="0" fillId="0" borderId="0" xfId="0" applyNumberFormat="1" applyAlignment="1"/>
    <xf numFmtId="165" fontId="0" fillId="0" borderId="0" xfId="0" applyNumberFormat="1" applyAlignment="1"/>
    <xf numFmtId="44" fontId="0" fillId="0" borderId="0" xfId="0" applyNumberFormat="1" applyAlignment="1">
      <alignment horizontal="center"/>
    </xf>
    <xf numFmtId="44" fontId="0" fillId="0" borderId="0" xfId="0" applyNumberFormat="1" applyAlignment="1"/>
    <xf numFmtId="0" fontId="2" fillId="0" borderId="0" xfId="0" applyFont="1" applyAlignment="1"/>
    <xf numFmtId="10" fontId="0" fillId="0" borderId="0" xfId="2" applyNumberFormat="1" applyFont="1" applyAlignment="1"/>
    <xf numFmtId="15" fontId="0" fillId="0" borderId="0" xfId="0" applyNumberFormat="1"/>
    <xf numFmtId="165" fontId="0" fillId="0" borderId="0" xfId="0" applyNumberFormat="1"/>
    <xf numFmtId="0" fontId="0" fillId="0" borderId="0" xfId="0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/>
    <xf numFmtId="44" fontId="0" fillId="0" borderId="0" xfId="1" applyFont="1"/>
    <xf numFmtId="172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workbookViewId="0">
      <selection activeCell="I1" sqref="I1:R1048576"/>
    </sheetView>
  </sheetViews>
  <sheetFormatPr defaultRowHeight="15" x14ac:dyDescent="0.25"/>
  <cols>
    <col min="5" max="5" width="12.5703125" bestFit="1" customWidth="1"/>
    <col min="7" max="7" width="12.5703125" bestFit="1" customWidth="1"/>
    <col min="261" max="261" width="12.5703125" bestFit="1" customWidth="1"/>
    <col min="263" max="263" width="12.5703125" bestFit="1" customWidth="1"/>
    <col min="517" max="517" width="12.5703125" bestFit="1" customWidth="1"/>
    <col min="519" max="519" width="12.5703125" bestFit="1" customWidth="1"/>
    <col min="773" max="773" width="12.5703125" bestFit="1" customWidth="1"/>
    <col min="775" max="775" width="12.5703125" bestFit="1" customWidth="1"/>
    <col min="1029" max="1029" width="12.5703125" bestFit="1" customWidth="1"/>
    <col min="1031" max="1031" width="12.5703125" bestFit="1" customWidth="1"/>
    <col min="1285" max="1285" width="12.5703125" bestFit="1" customWidth="1"/>
    <col min="1287" max="1287" width="12.5703125" bestFit="1" customWidth="1"/>
    <col min="1541" max="1541" width="12.5703125" bestFit="1" customWidth="1"/>
    <col min="1543" max="1543" width="12.5703125" bestFit="1" customWidth="1"/>
    <col min="1797" max="1797" width="12.5703125" bestFit="1" customWidth="1"/>
    <col min="1799" max="1799" width="12.5703125" bestFit="1" customWidth="1"/>
    <col min="2053" max="2053" width="12.5703125" bestFit="1" customWidth="1"/>
    <col min="2055" max="2055" width="12.5703125" bestFit="1" customWidth="1"/>
    <col min="2309" max="2309" width="12.5703125" bestFit="1" customWidth="1"/>
    <col min="2311" max="2311" width="12.5703125" bestFit="1" customWidth="1"/>
    <col min="2565" max="2565" width="12.5703125" bestFit="1" customWidth="1"/>
    <col min="2567" max="2567" width="12.5703125" bestFit="1" customWidth="1"/>
    <col min="2821" max="2821" width="12.5703125" bestFit="1" customWidth="1"/>
    <col min="2823" max="2823" width="12.5703125" bestFit="1" customWidth="1"/>
    <col min="3077" max="3077" width="12.5703125" bestFit="1" customWidth="1"/>
    <col min="3079" max="3079" width="12.5703125" bestFit="1" customWidth="1"/>
    <col min="3333" max="3333" width="12.5703125" bestFit="1" customWidth="1"/>
    <col min="3335" max="3335" width="12.5703125" bestFit="1" customWidth="1"/>
    <col min="3589" max="3589" width="12.5703125" bestFit="1" customWidth="1"/>
    <col min="3591" max="3591" width="12.5703125" bestFit="1" customWidth="1"/>
    <col min="3845" max="3845" width="12.5703125" bestFit="1" customWidth="1"/>
    <col min="3847" max="3847" width="12.5703125" bestFit="1" customWidth="1"/>
    <col min="4101" max="4101" width="12.5703125" bestFit="1" customWidth="1"/>
    <col min="4103" max="4103" width="12.5703125" bestFit="1" customWidth="1"/>
    <col min="4357" max="4357" width="12.5703125" bestFit="1" customWidth="1"/>
    <col min="4359" max="4359" width="12.5703125" bestFit="1" customWidth="1"/>
    <col min="4613" max="4613" width="12.5703125" bestFit="1" customWidth="1"/>
    <col min="4615" max="4615" width="12.5703125" bestFit="1" customWidth="1"/>
    <col min="4869" max="4869" width="12.5703125" bestFit="1" customWidth="1"/>
    <col min="4871" max="4871" width="12.5703125" bestFit="1" customWidth="1"/>
    <col min="5125" max="5125" width="12.5703125" bestFit="1" customWidth="1"/>
    <col min="5127" max="5127" width="12.5703125" bestFit="1" customWidth="1"/>
    <col min="5381" max="5381" width="12.5703125" bestFit="1" customWidth="1"/>
    <col min="5383" max="5383" width="12.5703125" bestFit="1" customWidth="1"/>
    <col min="5637" max="5637" width="12.5703125" bestFit="1" customWidth="1"/>
    <col min="5639" max="5639" width="12.5703125" bestFit="1" customWidth="1"/>
    <col min="5893" max="5893" width="12.5703125" bestFit="1" customWidth="1"/>
    <col min="5895" max="5895" width="12.5703125" bestFit="1" customWidth="1"/>
    <col min="6149" max="6149" width="12.5703125" bestFit="1" customWidth="1"/>
    <col min="6151" max="6151" width="12.5703125" bestFit="1" customWidth="1"/>
    <col min="6405" max="6405" width="12.5703125" bestFit="1" customWidth="1"/>
    <col min="6407" max="6407" width="12.5703125" bestFit="1" customWidth="1"/>
    <col min="6661" max="6661" width="12.5703125" bestFit="1" customWidth="1"/>
    <col min="6663" max="6663" width="12.5703125" bestFit="1" customWidth="1"/>
    <col min="6917" max="6917" width="12.5703125" bestFit="1" customWidth="1"/>
    <col min="6919" max="6919" width="12.5703125" bestFit="1" customWidth="1"/>
    <col min="7173" max="7173" width="12.5703125" bestFit="1" customWidth="1"/>
    <col min="7175" max="7175" width="12.5703125" bestFit="1" customWidth="1"/>
    <col min="7429" max="7429" width="12.5703125" bestFit="1" customWidth="1"/>
    <col min="7431" max="7431" width="12.5703125" bestFit="1" customWidth="1"/>
    <col min="7685" max="7685" width="12.5703125" bestFit="1" customWidth="1"/>
    <col min="7687" max="7687" width="12.5703125" bestFit="1" customWidth="1"/>
    <col min="7941" max="7941" width="12.5703125" bestFit="1" customWidth="1"/>
    <col min="7943" max="7943" width="12.5703125" bestFit="1" customWidth="1"/>
    <col min="8197" max="8197" width="12.5703125" bestFit="1" customWidth="1"/>
    <col min="8199" max="8199" width="12.5703125" bestFit="1" customWidth="1"/>
    <col min="8453" max="8453" width="12.5703125" bestFit="1" customWidth="1"/>
    <col min="8455" max="8455" width="12.5703125" bestFit="1" customWidth="1"/>
    <col min="8709" max="8709" width="12.5703125" bestFit="1" customWidth="1"/>
    <col min="8711" max="8711" width="12.5703125" bestFit="1" customWidth="1"/>
    <col min="8965" max="8965" width="12.5703125" bestFit="1" customWidth="1"/>
    <col min="8967" max="8967" width="12.5703125" bestFit="1" customWidth="1"/>
    <col min="9221" max="9221" width="12.5703125" bestFit="1" customWidth="1"/>
    <col min="9223" max="9223" width="12.5703125" bestFit="1" customWidth="1"/>
    <col min="9477" max="9477" width="12.5703125" bestFit="1" customWidth="1"/>
    <col min="9479" max="9479" width="12.5703125" bestFit="1" customWidth="1"/>
    <col min="9733" max="9733" width="12.5703125" bestFit="1" customWidth="1"/>
    <col min="9735" max="9735" width="12.5703125" bestFit="1" customWidth="1"/>
    <col min="9989" max="9989" width="12.5703125" bestFit="1" customWidth="1"/>
    <col min="9991" max="9991" width="12.5703125" bestFit="1" customWidth="1"/>
    <col min="10245" max="10245" width="12.5703125" bestFit="1" customWidth="1"/>
    <col min="10247" max="10247" width="12.5703125" bestFit="1" customWidth="1"/>
    <col min="10501" max="10501" width="12.5703125" bestFit="1" customWidth="1"/>
    <col min="10503" max="10503" width="12.5703125" bestFit="1" customWidth="1"/>
    <col min="10757" max="10757" width="12.5703125" bestFit="1" customWidth="1"/>
    <col min="10759" max="10759" width="12.5703125" bestFit="1" customWidth="1"/>
    <col min="11013" max="11013" width="12.5703125" bestFit="1" customWidth="1"/>
    <col min="11015" max="11015" width="12.5703125" bestFit="1" customWidth="1"/>
    <col min="11269" max="11269" width="12.5703125" bestFit="1" customWidth="1"/>
    <col min="11271" max="11271" width="12.5703125" bestFit="1" customWidth="1"/>
    <col min="11525" max="11525" width="12.5703125" bestFit="1" customWidth="1"/>
    <col min="11527" max="11527" width="12.5703125" bestFit="1" customWidth="1"/>
    <col min="11781" max="11781" width="12.5703125" bestFit="1" customWidth="1"/>
    <col min="11783" max="11783" width="12.5703125" bestFit="1" customWidth="1"/>
    <col min="12037" max="12037" width="12.5703125" bestFit="1" customWidth="1"/>
    <col min="12039" max="12039" width="12.5703125" bestFit="1" customWidth="1"/>
    <col min="12293" max="12293" width="12.5703125" bestFit="1" customWidth="1"/>
    <col min="12295" max="12295" width="12.5703125" bestFit="1" customWidth="1"/>
    <col min="12549" max="12549" width="12.5703125" bestFit="1" customWidth="1"/>
    <col min="12551" max="12551" width="12.5703125" bestFit="1" customWidth="1"/>
    <col min="12805" max="12805" width="12.5703125" bestFit="1" customWidth="1"/>
    <col min="12807" max="12807" width="12.5703125" bestFit="1" customWidth="1"/>
    <col min="13061" max="13061" width="12.5703125" bestFit="1" customWidth="1"/>
    <col min="13063" max="13063" width="12.5703125" bestFit="1" customWidth="1"/>
    <col min="13317" max="13317" width="12.5703125" bestFit="1" customWidth="1"/>
    <col min="13319" max="13319" width="12.5703125" bestFit="1" customWidth="1"/>
    <col min="13573" max="13573" width="12.5703125" bestFit="1" customWidth="1"/>
    <col min="13575" max="13575" width="12.5703125" bestFit="1" customWidth="1"/>
    <col min="13829" max="13829" width="12.5703125" bestFit="1" customWidth="1"/>
    <col min="13831" max="13831" width="12.5703125" bestFit="1" customWidth="1"/>
    <col min="14085" max="14085" width="12.5703125" bestFit="1" customWidth="1"/>
    <col min="14087" max="14087" width="12.5703125" bestFit="1" customWidth="1"/>
    <col min="14341" max="14341" width="12.5703125" bestFit="1" customWidth="1"/>
    <col min="14343" max="14343" width="12.5703125" bestFit="1" customWidth="1"/>
    <col min="14597" max="14597" width="12.5703125" bestFit="1" customWidth="1"/>
    <col min="14599" max="14599" width="12.5703125" bestFit="1" customWidth="1"/>
    <col min="14853" max="14853" width="12.5703125" bestFit="1" customWidth="1"/>
    <col min="14855" max="14855" width="12.5703125" bestFit="1" customWidth="1"/>
    <col min="15109" max="15109" width="12.5703125" bestFit="1" customWidth="1"/>
    <col min="15111" max="15111" width="12.5703125" bestFit="1" customWidth="1"/>
    <col min="15365" max="15365" width="12.5703125" bestFit="1" customWidth="1"/>
    <col min="15367" max="15367" width="12.5703125" bestFit="1" customWidth="1"/>
    <col min="15621" max="15621" width="12.5703125" bestFit="1" customWidth="1"/>
    <col min="15623" max="15623" width="12.5703125" bestFit="1" customWidth="1"/>
    <col min="15877" max="15877" width="12.5703125" bestFit="1" customWidth="1"/>
    <col min="15879" max="15879" width="12.5703125" bestFit="1" customWidth="1"/>
    <col min="16133" max="16133" width="12.5703125" bestFit="1" customWidth="1"/>
    <col min="16135" max="16135" width="12.5703125" bestFit="1" customWidth="1"/>
  </cols>
  <sheetData>
    <row r="2" spans="1:7" ht="18.75" x14ac:dyDescent="0.3">
      <c r="A2" s="38" t="s">
        <v>0</v>
      </c>
      <c r="B2" s="39"/>
      <c r="C2" s="39"/>
      <c r="D2" s="39"/>
      <c r="E2" s="39"/>
      <c r="F2" s="39"/>
      <c r="G2" s="39"/>
    </row>
    <row r="4" spans="1:7" x14ac:dyDescent="0.25">
      <c r="A4" s="40" t="s">
        <v>1</v>
      </c>
      <c r="B4" s="40"/>
      <c r="C4" s="40"/>
    </row>
    <row r="6" spans="1:7" x14ac:dyDescent="0.25">
      <c r="A6" s="37" t="s">
        <v>2</v>
      </c>
      <c r="B6" s="37"/>
      <c r="F6" s="2"/>
      <c r="G6" s="2">
        <v>111888.79</v>
      </c>
    </row>
    <row r="7" spans="1:7" x14ac:dyDescent="0.25">
      <c r="A7" s="37" t="s">
        <v>3</v>
      </c>
      <c r="B7" s="37"/>
      <c r="E7" s="2">
        <v>103930</v>
      </c>
    </row>
    <row r="8" spans="1:7" x14ac:dyDescent="0.25">
      <c r="A8" s="37" t="s">
        <v>4</v>
      </c>
      <c r="B8" s="37"/>
      <c r="E8" s="2">
        <v>112332</v>
      </c>
    </row>
    <row r="9" spans="1:7" ht="15.75" thickBot="1" x14ac:dyDescent="0.3">
      <c r="A9" s="37" t="s">
        <v>5</v>
      </c>
      <c r="B9" s="37"/>
      <c r="D9" s="3"/>
      <c r="E9" s="4">
        <v>97441.19</v>
      </c>
    </row>
    <row r="10" spans="1:7" ht="15.75" thickTop="1" x14ac:dyDescent="0.25"/>
    <row r="11" spans="1:7" ht="15.75" thickBot="1" x14ac:dyDescent="0.3">
      <c r="A11" s="5" t="s">
        <v>6</v>
      </c>
      <c r="E11" s="6">
        <f>AVERAGE(E7:E9)</f>
        <v>104567.73</v>
      </c>
      <c r="G11" s="4">
        <f>E11</f>
        <v>104567.73</v>
      </c>
    </row>
    <row r="12" spans="1:7" ht="15.75" thickTop="1" x14ac:dyDescent="0.25">
      <c r="A12" s="7" t="s">
        <v>7</v>
      </c>
      <c r="G12" s="6">
        <f>AVERAGE(G6:G11)</f>
        <v>108228.26</v>
      </c>
    </row>
    <row r="13" spans="1:7" x14ac:dyDescent="0.25">
      <c r="A13" s="7"/>
      <c r="G13" s="6"/>
    </row>
    <row r="15" spans="1:7" x14ac:dyDescent="0.25">
      <c r="A15" s="5" t="s">
        <v>8</v>
      </c>
    </row>
    <row r="17" spans="1:5" x14ac:dyDescent="0.25">
      <c r="A17" t="s">
        <v>9</v>
      </c>
      <c r="E17" s="2">
        <v>100386.05</v>
      </c>
    </row>
    <row r="18" spans="1:5" x14ac:dyDescent="0.25">
      <c r="A18" t="s">
        <v>10</v>
      </c>
      <c r="E18" s="2">
        <v>103834.12</v>
      </c>
    </row>
    <row r="19" spans="1:5" x14ac:dyDescent="0.25">
      <c r="A19" t="s">
        <v>11</v>
      </c>
      <c r="E19" s="2">
        <v>110371.68</v>
      </c>
    </row>
    <row r="20" spans="1:5" x14ac:dyDescent="0.25">
      <c r="A20" t="s">
        <v>12</v>
      </c>
      <c r="E20" s="2">
        <v>107155.15</v>
      </c>
    </row>
    <row r="21" spans="1:5" x14ac:dyDescent="0.25">
      <c r="A21" t="s">
        <v>13</v>
      </c>
      <c r="E21" s="2">
        <v>108531.75</v>
      </c>
    </row>
    <row r="22" spans="1:5" x14ac:dyDescent="0.25">
      <c r="A22" t="s">
        <v>14</v>
      </c>
      <c r="E22" s="2">
        <v>109127.7</v>
      </c>
    </row>
    <row r="23" spans="1:5" x14ac:dyDescent="0.25">
      <c r="A23" t="s">
        <v>15</v>
      </c>
      <c r="E23" s="2">
        <v>111630</v>
      </c>
    </row>
    <row r="24" spans="1:5" x14ac:dyDescent="0.25">
      <c r="A24" t="s">
        <v>16</v>
      </c>
      <c r="E24" s="2">
        <v>121989</v>
      </c>
    </row>
    <row r="25" spans="1:5" ht="15.75" thickBot="1" x14ac:dyDescent="0.3">
      <c r="A25" t="s">
        <v>17</v>
      </c>
      <c r="D25" s="3"/>
      <c r="E25" s="4">
        <v>106576</v>
      </c>
    </row>
    <row r="26" spans="1:5" ht="15.75" thickTop="1" x14ac:dyDescent="0.25"/>
    <row r="27" spans="1:5" x14ac:dyDescent="0.25">
      <c r="A27" s="5" t="s">
        <v>6</v>
      </c>
      <c r="E27" s="8">
        <f>AVERAGE(E17:E25)</f>
        <v>108844.60555555555</v>
      </c>
    </row>
    <row r="28" spans="1:5" ht="15.75" thickBot="1" x14ac:dyDescent="0.3">
      <c r="A28" s="5" t="s">
        <v>18</v>
      </c>
      <c r="D28" s="3"/>
      <c r="E28" s="9">
        <v>0.93</v>
      </c>
    </row>
    <row r="29" spans="1:5" ht="15.75" thickTop="1" x14ac:dyDescent="0.25">
      <c r="A29" s="5" t="s">
        <v>19</v>
      </c>
      <c r="E29" s="2">
        <f>E27*E28</f>
        <v>101225.48316666667</v>
      </c>
    </row>
    <row r="32" spans="1:5" x14ac:dyDescent="0.25">
      <c r="A32" s="5" t="s">
        <v>20</v>
      </c>
    </row>
    <row r="34" spans="1:7" x14ac:dyDescent="0.25">
      <c r="A34" t="s">
        <v>21</v>
      </c>
      <c r="G34" s="2">
        <f>G12</f>
        <v>108228.26</v>
      </c>
    </row>
    <row r="35" spans="1:7" x14ac:dyDescent="0.25">
      <c r="A35" t="s">
        <v>22</v>
      </c>
      <c r="G35" s="2">
        <f>E29</f>
        <v>101225.48316666667</v>
      </c>
    </row>
    <row r="37" spans="1:7" x14ac:dyDescent="0.25">
      <c r="A37" s="5" t="s">
        <v>23</v>
      </c>
      <c r="G37" s="6">
        <f>AVERAGE(G34:G35)</f>
        <v>104726.87158333333</v>
      </c>
    </row>
    <row r="38" spans="1:7" ht="15.75" thickBot="1" x14ac:dyDescent="0.3"/>
    <row r="39" spans="1:7" ht="16.5" thickTop="1" thickBot="1" x14ac:dyDescent="0.3">
      <c r="A39" s="10" t="s">
        <v>24</v>
      </c>
      <c r="B39" s="11"/>
      <c r="C39" s="11"/>
      <c r="D39" s="12"/>
      <c r="E39" s="13" t="s">
        <v>25</v>
      </c>
      <c r="F39" t="s">
        <v>26</v>
      </c>
    </row>
    <row r="40" spans="1:7" ht="15.75" thickTop="1" x14ac:dyDescent="0.25">
      <c r="A40" s="14" t="s">
        <v>27</v>
      </c>
      <c r="D40" s="15"/>
      <c r="E40" s="16">
        <f>E44*0.6</f>
        <v>62836.12294999999</v>
      </c>
    </row>
    <row r="41" spans="1:7" x14ac:dyDescent="0.25">
      <c r="A41" s="14" t="s">
        <v>28</v>
      </c>
      <c r="D41" s="15"/>
      <c r="E41" s="16">
        <f>E44*0.7</f>
        <v>73308.810108333317</v>
      </c>
      <c r="F41">
        <v>1</v>
      </c>
    </row>
    <row r="42" spans="1:7" x14ac:dyDescent="0.25">
      <c r="A42" s="14" t="s">
        <v>29</v>
      </c>
      <c r="D42" s="15"/>
      <c r="E42" s="16">
        <f>E44*0.8</f>
        <v>83781.497266666673</v>
      </c>
      <c r="F42">
        <v>2</v>
      </c>
    </row>
    <row r="43" spans="1:7" x14ac:dyDescent="0.25">
      <c r="A43" s="14" t="s">
        <v>30</v>
      </c>
      <c r="D43" s="15"/>
      <c r="E43" s="16">
        <f>E44*0.9</f>
        <v>94254.184424999999</v>
      </c>
      <c r="F43">
        <v>3</v>
      </c>
    </row>
    <row r="44" spans="1:7" x14ac:dyDescent="0.25">
      <c r="A44" s="17" t="s">
        <v>31</v>
      </c>
      <c r="D44" s="15"/>
      <c r="E44" s="18">
        <f>G37</f>
        <v>104726.87158333333</v>
      </c>
      <c r="F44">
        <v>4</v>
      </c>
    </row>
    <row r="45" spans="1:7" x14ac:dyDescent="0.25">
      <c r="A45" s="14" t="s">
        <v>32</v>
      </c>
      <c r="D45" s="15"/>
      <c r="E45" s="16">
        <f>E44*1.03</f>
        <v>107868.67773083333</v>
      </c>
      <c r="F45">
        <v>5</v>
      </c>
    </row>
    <row r="46" spans="1:7" x14ac:dyDescent="0.25">
      <c r="A46" s="14" t="s">
        <v>33</v>
      </c>
      <c r="D46" s="15"/>
      <c r="E46" s="16">
        <f>E44*1.06</f>
        <v>111010.48387833333</v>
      </c>
      <c r="F46">
        <v>6</v>
      </c>
    </row>
    <row r="47" spans="1:7" x14ac:dyDescent="0.25">
      <c r="A47" s="14" t="s">
        <v>34</v>
      </c>
      <c r="D47" s="15"/>
      <c r="E47" s="16">
        <f>E44*1.09</f>
        <v>114152.29002583334</v>
      </c>
      <c r="F47">
        <v>7</v>
      </c>
    </row>
    <row r="48" spans="1:7" x14ac:dyDescent="0.25">
      <c r="A48" s="14" t="s">
        <v>35</v>
      </c>
      <c r="D48" s="15"/>
      <c r="E48" s="16">
        <f>E44*1.12</f>
        <v>117294.09617333334</v>
      </c>
      <c r="F48">
        <v>8</v>
      </c>
    </row>
    <row r="49" spans="1:5" x14ac:dyDescent="0.25">
      <c r="A49" s="14" t="s">
        <v>36</v>
      </c>
      <c r="D49" s="15"/>
      <c r="E49" s="16">
        <f>E44*1.2</f>
        <v>125672.24589999998</v>
      </c>
    </row>
    <row r="50" spans="1:5" ht="15.75" thickBot="1" x14ac:dyDescent="0.3">
      <c r="A50" s="19" t="s">
        <v>37</v>
      </c>
      <c r="B50" s="3"/>
      <c r="C50" s="3"/>
      <c r="D50" s="20"/>
      <c r="E50" s="21">
        <f>E44*1.3</f>
        <v>136144.93305833332</v>
      </c>
    </row>
    <row r="51" spans="1:5" ht="15.75" thickTop="1" x14ac:dyDescent="0.25"/>
  </sheetData>
  <mergeCells count="6">
    <mergeCell ref="A9:B9"/>
    <mergeCell ref="A2:G2"/>
    <mergeCell ref="A4:C4"/>
    <mergeCell ref="A6:B6"/>
    <mergeCell ref="A7:B7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workbookViewId="0">
      <selection activeCell="H38" sqref="H38"/>
    </sheetView>
  </sheetViews>
  <sheetFormatPr defaultRowHeight="15" x14ac:dyDescent="0.25"/>
  <cols>
    <col min="1" max="4" width="9.140625" style="1"/>
    <col min="5" max="5" width="12.5703125" style="1" bestFit="1" customWidth="1"/>
    <col min="6" max="6" width="9.140625" style="1"/>
    <col min="7" max="7" width="12.5703125" style="1" bestFit="1" customWidth="1"/>
    <col min="8" max="8" width="9.140625" style="1"/>
    <col min="9" max="9" width="12.5703125" style="1" bestFit="1" customWidth="1"/>
    <col min="10" max="247" width="9.140625" style="1"/>
    <col min="248" max="248" width="12.5703125" style="1" bestFit="1" customWidth="1"/>
    <col min="249" max="249" width="9.140625" style="1"/>
    <col min="250" max="250" width="12.5703125" style="1" bestFit="1" customWidth="1"/>
    <col min="251" max="503" width="9.140625" style="1"/>
    <col min="504" max="504" width="12.5703125" style="1" bestFit="1" customWidth="1"/>
    <col min="505" max="505" width="9.140625" style="1"/>
    <col min="506" max="506" width="12.5703125" style="1" bestFit="1" customWidth="1"/>
    <col min="507" max="759" width="9.140625" style="1"/>
    <col min="760" max="760" width="12.5703125" style="1" bestFit="1" customWidth="1"/>
    <col min="761" max="761" width="9.140625" style="1"/>
    <col min="762" max="762" width="12.5703125" style="1" bestFit="1" customWidth="1"/>
    <col min="763" max="1015" width="9.140625" style="1"/>
    <col min="1016" max="1016" width="12.5703125" style="1" bestFit="1" customWidth="1"/>
    <col min="1017" max="1017" width="9.140625" style="1"/>
    <col min="1018" max="1018" width="12.5703125" style="1" bestFit="1" customWidth="1"/>
    <col min="1019" max="1271" width="9.140625" style="1"/>
    <col min="1272" max="1272" width="12.5703125" style="1" bestFit="1" customWidth="1"/>
    <col min="1273" max="1273" width="9.140625" style="1"/>
    <col min="1274" max="1274" width="12.5703125" style="1" bestFit="1" customWidth="1"/>
    <col min="1275" max="1527" width="9.140625" style="1"/>
    <col min="1528" max="1528" width="12.5703125" style="1" bestFit="1" customWidth="1"/>
    <col min="1529" max="1529" width="9.140625" style="1"/>
    <col min="1530" max="1530" width="12.5703125" style="1" bestFit="1" customWidth="1"/>
    <col min="1531" max="1783" width="9.140625" style="1"/>
    <col min="1784" max="1784" width="12.5703125" style="1" bestFit="1" customWidth="1"/>
    <col min="1785" max="1785" width="9.140625" style="1"/>
    <col min="1786" max="1786" width="12.5703125" style="1" bestFit="1" customWidth="1"/>
    <col min="1787" max="2039" width="9.140625" style="1"/>
    <col min="2040" max="2040" width="12.5703125" style="1" bestFit="1" customWidth="1"/>
    <col min="2041" max="2041" width="9.140625" style="1"/>
    <col min="2042" max="2042" width="12.5703125" style="1" bestFit="1" customWidth="1"/>
    <col min="2043" max="2295" width="9.140625" style="1"/>
    <col min="2296" max="2296" width="12.5703125" style="1" bestFit="1" customWidth="1"/>
    <col min="2297" max="2297" width="9.140625" style="1"/>
    <col min="2298" max="2298" width="12.5703125" style="1" bestFit="1" customWidth="1"/>
    <col min="2299" max="2551" width="9.140625" style="1"/>
    <col min="2552" max="2552" width="12.5703125" style="1" bestFit="1" customWidth="1"/>
    <col min="2553" max="2553" width="9.140625" style="1"/>
    <col min="2554" max="2554" width="12.5703125" style="1" bestFit="1" customWidth="1"/>
    <col min="2555" max="2807" width="9.140625" style="1"/>
    <col min="2808" max="2808" width="12.5703125" style="1" bestFit="1" customWidth="1"/>
    <col min="2809" max="2809" width="9.140625" style="1"/>
    <col min="2810" max="2810" width="12.5703125" style="1" bestFit="1" customWidth="1"/>
    <col min="2811" max="3063" width="9.140625" style="1"/>
    <col min="3064" max="3064" width="12.5703125" style="1" bestFit="1" customWidth="1"/>
    <col min="3065" max="3065" width="9.140625" style="1"/>
    <col min="3066" max="3066" width="12.5703125" style="1" bestFit="1" customWidth="1"/>
    <col min="3067" max="3319" width="9.140625" style="1"/>
    <col min="3320" max="3320" width="12.5703125" style="1" bestFit="1" customWidth="1"/>
    <col min="3321" max="3321" width="9.140625" style="1"/>
    <col min="3322" max="3322" width="12.5703125" style="1" bestFit="1" customWidth="1"/>
    <col min="3323" max="3575" width="9.140625" style="1"/>
    <col min="3576" max="3576" width="12.5703125" style="1" bestFit="1" customWidth="1"/>
    <col min="3577" max="3577" width="9.140625" style="1"/>
    <col min="3578" max="3578" width="12.5703125" style="1" bestFit="1" customWidth="1"/>
    <col min="3579" max="3831" width="9.140625" style="1"/>
    <col min="3832" max="3832" width="12.5703125" style="1" bestFit="1" customWidth="1"/>
    <col min="3833" max="3833" width="9.140625" style="1"/>
    <col min="3834" max="3834" width="12.5703125" style="1" bestFit="1" customWidth="1"/>
    <col min="3835" max="4087" width="9.140625" style="1"/>
    <col min="4088" max="4088" width="12.5703125" style="1" bestFit="1" customWidth="1"/>
    <col min="4089" max="4089" width="9.140625" style="1"/>
    <col min="4090" max="4090" width="12.5703125" style="1" bestFit="1" customWidth="1"/>
    <col min="4091" max="4343" width="9.140625" style="1"/>
    <col min="4344" max="4344" width="12.5703125" style="1" bestFit="1" customWidth="1"/>
    <col min="4345" max="4345" width="9.140625" style="1"/>
    <col min="4346" max="4346" width="12.5703125" style="1" bestFit="1" customWidth="1"/>
    <col min="4347" max="4599" width="9.140625" style="1"/>
    <col min="4600" max="4600" width="12.5703125" style="1" bestFit="1" customWidth="1"/>
    <col min="4601" max="4601" width="9.140625" style="1"/>
    <col min="4602" max="4602" width="12.5703125" style="1" bestFit="1" customWidth="1"/>
    <col min="4603" max="4855" width="9.140625" style="1"/>
    <col min="4856" max="4856" width="12.5703125" style="1" bestFit="1" customWidth="1"/>
    <col min="4857" max="4857" width="9.140625" style="1"/>
    <col min="4858" max="4858" width="12.5703125" style="1" bestFit="1" customWidth="1"/>
    <col min="4859" max="5111" width="9.140625" style="1"/>
    <col min="5112" max="5112" width="12.5703125" style="1" bestFit="1" customWidth="1"/>
    <col min="5113" max="5113" width="9.140625" style="1"/>
    <col min="5114" max="5114" width="12.5703125" style="1" bestFit="1" customWidth="1"/>
    <col min="5115" max="5367" width="9.140625" style="1"/>
    <col min="5368" max="5368" width="12.5703125" style="1" bestFit="1" customWidth="1"/>
    <col min="5369" max="5369" width="9.140625" style="1"/>
    <col min="5370" max="5370" width="12.5703125" style="1" bestFit="1" customWidth="1"/>
    <col min="5371" max="5623" width="9.140625" style="1"/>
    <col min="5624" max="5624" width="12.5703125" style="1" bestFit="1" customWidth="1"/>
    <col min="5625" max="5625" width="9.140625" style="1"/>
    <col min="5626" max="5626" width="12.5703125" style="1" bestFit="1" customWidth="1"/>
    <col min="5627" max="5879" width="9.140625" style="1"/>
    <col min="5880" max="5880" width="12.5703125" style="1" bestFit="1" customWidth="1"/>
    <col min="5881" max="5881" width="9.140625" style="1"/>
    <col min="5882" max="5882" width="12.5703125" style="1" bestFit="1" customWidth="1"/>
    <col min="5883" max="6135" width="9.140625" style="1"/>
    <col min="6136" max="6136" width="12.5703125" style="1" bestFit="1" customWidth="1"/>
    <col min="6137" max="6137" width="9.140625" style="1"/>
    <col min="6138" max="6138" width="12.5703125" style="1" bestFit="1" customWidth="1"/>
    <col min="6139" max="6391" width="9.140625" style="1"/>
    <col min="6392" max="6392" width="12.5703125" style="1" bestFit="1" customWidth="1"/>
    <col min="6393" max="6393" width="9.140625" style="1"/>
    <col min="6394" max="6394" width="12.5703125" style="1" bestFit="1" customWidth="1"/>
    <col min="6395" max="6647" width="9.140625" style="1"/>
    <col min="6648" max="6648" width="12.5703125" style="1" bestFit="1" customWidth="1"/>
    <col min="6649" max="6649" width="9.140625" style="1"/>
    <col min="6650" max="6650" width="12.5703125" style="1" bestFit="1" customWidth="1"/>
    <col min="6651" max="6903" width="9.140625" style="1"/>
    <col min="6904" max="6904" width="12.5703125" style="1" bestFit="1" customWidth="1"/>
    <col min="6905" max="6905" width="9.140625" style="1"/>
    <col min="6906" max="6906" width="12.5703125" style="1" bestFit="1" customWidth="1"/>
    <col min="6907" max="7159" width="9.140625" style="1"/>
    <col min="7160" max="7160" width="12.5703125" style="1" bestFit="1" customWidth="1"/>
    <col min="7161" max="7161" width="9.140625" style="1"/>
    <col min="7162" max="7162" width="12.5703125" style="1" bestFit="1" customWidth="1"/>
    <col min="7163" max="7415" width="9.140625" style="1"/>
    <col min="7416" max="7416" width="12.5703125" style="1" bestFit="1" customWidth="1"/>
    <col min="7417" max="7417" width="9.140625" style="1"/>
    <col min="7418" max="7418" width="12.5703125" style="1" bestFit="1" customWidth="1"/>
    <col min="7419" max="7671" width="9.140625" style="1"/>
    <col min="7672" max="7672" width="12.5703125" style="1" bestFit="1" customWidth="1"/>
    <col min="7673" max="7673" width="9.140625" style="1"/>
    <col min="7674" max="7674" width="12.5703125" style="1" bestFit="1" customWidth="1"/>
    <col min="7675" max="7927" width="9.140625" style="1"/>
    <col min="7928" max="7928" width="12.5703125" style="1" bestFit="1" customWidth="1"/>
    <col min="7929" max="7929" width="9.140625" style="1"/>
    <col min="7930" max="7930" width="12.5703125" style="1" bestFit="1" customWidth="1"/>
    <col min="7931" max="8183" width="9.140625" style="1"/>
    <col min="8184" max="8184" width="12.5703125" style="1" bestFit="1" customWidth="1"/>
    <col min="8185" max="8185" width="9.140625" style="1"/>
    <col min="8186" max="8186" width="12.5703125" style="1" bestFit="1" customWidth="1"/>
    <col min="8187" max="8439" width="9.140625" style="1"/>
    <col min="8440" max="8440" width="12.5703125" style="1" bestFit="1" customWidth="1"/>
    <col min="8441" max="8441" width="9.140625" style="1"/>
    <col min="8442" max="8442" width="12.5703125" style="1" bestFit="1" customWidth="1"/>
    <col min="8443" max="8695" width="9.140625" style="1"/>
    <col min="8696" max="8696" width="12.5703125" style="1" bestFit="1" customWidth="1"/>
    <col min="8697" max="8697" width="9.140625" style="1"/>
    <col min="8698" max="8698" width="12.5703125" style="1" bestFit="1" customWidth="1"/>
    <col min="8699" max="8951" width="9.140625" style="1"/>
    <col min="8952" max="8952" width="12.5703125" style="1" bestFit="1" customWidth="1"/>
    <col min="8953" max="8953" width="9.140625" style="1"/>
    <col min="8954" max="8954" width="12.5703125" style="1" bestFit="1" customWidth="1"/>
    <col min="8955" max="9207" width="9.140625" style="1"/>
    <col min="9208" max="9208" width="12.5703125" style="1" bestFit="1" customWidth="1"/>
    <col min="9209" max="9209" width="9.140625" style="1"/>
    <col min="9210" max="9210" width="12.5703125" style="1" bestFit="1" customWidth="1"/>
    <col min="9211" max="9463" width="9.140625" style="1"/>
    <col min="9464" max="9464" width="12.5703125" style="1" bestFit="1" customWidth="1"/>
    <col min="9465" max="9465" width="9.140625" style="1"/>
    <col min="9466" max="9466" width="12.5703125" style="1" bestFit="1" customWidth="1"/>
    <col min="9467" max="9719" width="9.140625" style="1"/>
    <col min="9720" max="9720" width="12.5703125" style="1" bestFit="1" customWidth="1"/>
    <col min="9721" max="9721" width="9.140625" style="1"/>
    <col min="9722" max="9722" width="12.5703125" style="1" bestFit="1" customWidth="1"/>
    <col min="9723" max="9975" width="9.140625" style="1"/>
    <col min="9976" max="9976" width="12.5703125" style="1" bestFit="1" customWidth="1"/>
    <col min="9977" max="9977" width="9.140625" style="1"/>
    <col min="9978" max="9978" width="12.5703125" style="1" bestFit="1" customWidth="1"/>
    <col min="9979" max="10231" width="9.140625" style="1"/>
    <col min="10232" max="10232" width="12.5703125" style="1" bestFit="1" customWidth="1"/>
    <col min="10233" max="10233" width="9.140625" style="1"/>
    <col min="10234" max="10234" width="12.5703125" style="1" bestFit="1" customWidth="1"/>
    <col min="10235" max="10487" width="9.140625" style="1"/>
    <col min="10488" max="10488" width="12.5703125" style="1" bestFit="1" customWidth="1"/>
    <col min="10489" max="10489" width="9.140625" style="1"/>
    <col min="10490" max="10490" width="12.5703125" style="1" bestFit="1" customWidth="1"/>
    <col min="10491" max="10743" width="9.140625" style="1"/>
    <col min="10744" max="10744" width="12.5703125" style="1" bestFit="1" customWidth="1"/>
    <col min="10745" max="10745" width="9.140625" style="1"/>
    <col min="10746" max="10746" width="12.5703125" style="1" bestFit="1" customWidth="1"/>
    <col min="10747" max="10999" width="9.140625" style="1"/>
    <col min="11000" max="11000" width="12.5703125" style="1" bestFit="1" customWidth="1"/>
    <col min="11001" max="11001" width="9.140625" style="1"/>
    <col min="11002" max="11002" width="12.5703125" style="1" bestFit="1" customWidth="1"/>
    <col min="11003" max="11255" width="9.140625" style="1"/>
    <col min="11256" max="11256" width="12.5703125" style="1" bestFit="1" customWidth="1"/>
    <col min="11257" max="11257" width="9.140625" style="1"/>
    <col min="11258" max="11258" width="12.5703125" style="1" bestFit="1" customWidth="1"/>
    <col min="11259" max="11511" width="9.140625" style="1"/>
    <col min="11512" max="11512" width="12.5703125" style="1" bestFit="1" customWidth="1"/>
    <col min="11513" max="11513" width="9.140625" style="1"/>
    <col min="11514" max="11514" width="12.5703125" style="1" bestFit="1" customWidth="1"/>
    <col min="11515" max="11767" width="9.140625" style="1"/>
    <col min="11768" max="11768" width="12.5703125" style="1" bestFit="1" customWidth="1"/>
    <col min="11769" max="11769" width="9.140625" style="1"/>
    <col min="11770" max="11770" width="12.5703125" style="1" bestFit="1" customWidth="1"/>
    <col min="11771" max="12023" width="9.140625" style="1"/>
    <col min="12024" max="12024" width="12.5703125" style="1" bestFit="1" customWidth="1"/>
    <col min="12025" max="12025" width="9.140625" style="1"/>
    <col min="12026" max="12026" width="12.5703125" style="1" bestFit="1" customWidth="1"/>
    <col min="12027" max="12279" width="9.140625" style="1"/>
    <col min="12280" max="12280" width="12.5703125" style="1" bestFit="1" customWidth="1"/>
    <col min="12281" max="12281" width="9.140625" style="1"/>
    <col min="12282" max="12282" width="12.5703125" style="1" bestFit="1" customWidth="1"/>
    <col min="12283" max="12535" width="9.140625" style="1"/>
    <col min="12536" max="12536" width="12.5703125" style="1" bestFit="1" customWidth="1"/>
    <col min="12537" max="12537" width="9.140625" style="1"/>
    <col min="12538" max="12538" width="12.5703125" style="1" bestFit="1" customWidth="1"/>
    <col min="12539" max="12791" width="9.140625" style="1"/>
    <col min="12792" max="12792" width="12.5703125" style="1" bestFit="1" customWidth="1"/>
    <col min="12793" max="12793" width="9.140625" style="1"/>
    <col min="12794" max="12794" width="12.5703125" style="1" bestFit="1" customWidth="1"/>
    <col min="12795" max="13047" width="9.140625" style="1"/>
    <col min="13048" max="13048" width="12.5703125" style="1" bestFit="1" customWidth="1"/>
    <col min="13049" max="13049" width="9.140625" style="1"/>
    <col min="13050" max="13050" width="12.5703125" style="1" bestFit="1" customWidth="1"/>
    <col min="13051" max="13303" width="9.140625" style="1"/>
    <col min="13304" max="13304" width="12.5703125" style="1" bestFit="1" customWidth="1"/>
    <col min="13305" max="13305" width="9.140625" style="1"/>
    <col min="13306" max="13306" width="12.5703125" style="1" bestFit="1" customWidth="1"/>
    <col min="13307" max="13559" width="9.140625" style="1"/>
    <col min="13560" max="13560" width="12.5703125" style="1" bestFit="1" customWidth="1"/>
    <col min="13561" max="13561" width="9.140625" style="1"/>
    <col min="13562" max="13562" width="12.5703125" style="1" bestFit="1" customWidth="1"/>
    <col min="13563" max="13815" width="9.140625" style="1"/>
    <col min="13816" max="13816" width="12.5703125" style="1" bestFit="1" customWidth="1"/>
    <col min="13817" max="13817" width="9.140625" style="1"/>
    <col min="13818" max="13818" width="12.5703125" style="1" bestFit="1" customWidth="1"/>
    <col min="13819" max="14071" width="9.140625" style="1"/>
    <col min="14072" max="14072" width="12.5703125" style="1" bestFit="1" customWidth="1"/>
    <col min="14073" max="14073" width="9.140625" style="1"/>
    <col min="14074" max="14074" width="12.5703125" style="1" bestFit="1" customWidth="1"/>
    <col min="14075" max="14327" width="9.140625" style="1"/>
    <col min="14328" max="14328" width="12.5703125" style="1" bestFit="1" customWidth="1"/>
    <col min="14329" max="14329" width="9.140625" style="1"/>
    <col min="14330" max="14330" width="12.5703125" style="1" bestFit="1" customWidth="1"/>
    <col min="14331" max="14583" width="9.140625" style="1"/>
    <col min="14584" max="14584" width="12.5703125" style="1" bestFit="1" customWidth="1"/>
    <col min="14585" max="14585" width="9.140625" style="1"/>
    <col min="14586" max="14586" width="12.5703125" style="1" bestFit="1" customWidth="1"/>
    <col min="14587" max="14839" width="9.140625" style="1"/>
    <col min="14840" max="14840" width="12.5703125" style="1" bestFit="1" customWidth="1"/>
    <col min="14841" max="14841" width="9.140625" style="1"/>
    <col min="14842" max="14842" width="12.5703125" style="1" bestFit="1" customWidth="1"/>
    <col min="14843" max="15095" width="9.140625" style="1"/>
    <col min="15096" max="15096" width="12.5703125" style="1" bestFit="1" customWidth="1"/>
    <col min="15097" max="15097" width="9.140625" style="1"/>
    <col min="15098" max="15098" width="12.5703125" style="1" bestFit="1" customWidth="1"/>
    <col min="15099" max="15351" width="9.140625" style="1"/>
    <col min="15352" max="15352" width="12.5703125" style="1" bestFit="1" customWidth="1"/>
    <col min="15353" max="15353" width="9.140625" style="1"/>
    <col min="15354" max="15354" width="12.5703125" style="1" bestFit="1" customWidth="1"/>
    <col min="15355" max="15607" width="9.140625" style="1"/>
    <col min="15608" max="15608" width="12.5703125" style="1" bestFit="1" customWidth="1"/>
    <col min="15609" max="15609" width="9.140625" style="1"/>
    <col min="15610" max="15610" width="12.5703125" style="1" bestFit="1" customWidth="1"/>
    <col min="15611" max="15863" width="9.140625" style="1"/>
    <col min="15864" max="15864" width="12.5703125" style="1" bestFit="1" customWidth="1"/>
    <col min="15865" max="15865" width="9.140625" style="1"/>
    <col min="15866" max="15866" width="12.5703125" style="1" bestFit="1" customWidth="1"/>
    <col min="15867" max="16119" width="9.140625" style="1"/>
    <col min="16120" max="16120" width="12.5703125" style="1" bestFit="1" customWidth="1"/>
    <col min="16121" max="16121" width="9.140625" style="1"/>
    <col min="16122" max="16122" width="12.5703125" style="1" bestFit="1" customWidth="1"/>
    <col min="16123" max="16384" width="9.140625" style="1"/>
  </cols>
  <sheetData>
    <row r="2" spans="1:7" ht="18.75" x14ac:dyDescent="0.3">
      <c r="A2" s="38" t="s">
        <v>48</v>
      </c>
      <c r="B2" s="39"/>
      <c r="C2" s="39"/>
      <c r="D2" s="39"/>
      <c r="E2" s="39"/>
      <c r="F2" s="39"/>
      <c r="G2" s="39"/>
    </row>
    <row r="4" spans="1:7" x14ac:dyDescent="0.25">
      <c r="A4" s="40" t="s">
        <v>50</v>
      </c>
      <c r="B4" s="40"/>
      <c r="C4" s="40"/>
    </row>
    <row r="6" spans="1:7" x14ac:dyDescent="0.25">
      <c r="A6" s="37" t="s">
        <v>2</v>
      </c>
      <c r="B6" s="37"/>
      <c r="F6" s="2"/>
      <c r="G6" s="2">
        <v>111888.79</v>
      </c>
    </row>
    <row r="7" spans="1:7" x14ac:dyDescent="0.25">
      <c r="A7" s="37" t="s">
        <v>3</v>
      </c>
      <c r="B7" s="37"/>
      <c r="E7" s="2">
        <v>103930</v>
      </c>
    </row>
    <row r="8" spans="1:7" x14ac:dyDescent="0.25">
      <c r="A8" s="37" t="s">
        <v>4</v>
      </c>
      <c r="B8" s="37"/>
      <c r="E8" s="2">
        <v>112332.18</v>
      </c>
    </row>
    <row r="9" spans="1:7" ht="15.75" thickBot="1" x14ac:dyDescent="0.3">
      <c r="A9" s="37" t="s">
        <v>5</v>
      </c>
      <c r="B9" s="37"/>
      <c r="D9" s="3"/>
      <c r="E9" s="4">
        <v>109344.41</v>
      </c>
    </row>
    <row r="10" spans="1:7" ht="15.75" thickTop="1" x14ac:dyDescent="0.25"/>
    <row r="11" spans="1:7" ht="15.75" thickBot="1" x14ac:dyDescent="0.3">
      <c r="A11" s="5" t="s">
        <v>6</v>
      </c>
      <c r="E11" s="6">
        <f>AVERAGE(E7:E9)</f>
        <v>108535.52999999998</v>
      </c>
      <c r="G11" s="4">
        <f>E11</f>
        <v>108535.52999999998</v>
      </c>
    </row>
    <row r="12" spans="1:7" ht="15.75" thickTop="1" x14ac:dyDescent="0.25">
      <c r="A12" s="7" t="s">
        <v>7</v>
      </c>
      <c r="G12" s="6">
        <f>AVERAGE(G6:G11)</f>
        <v>110212.15999999999</v>
      </c>
    </row>
    <row r="13" spans="1:7" x14ac:dyDescent="0.25">
      <c r="A13" s="7"/>
      <c r="G13" s="6"/>
    </row>
    <row r="15" spans="1:7" x14ac:dyDescent="0.25">
      <c r="A15" s="5" t="s">
        <v>49</v>
      </c>
    </row>
    <row r="17" spans="1:5" x14ac:dyDescent="0.25">
      <c r="A17" s="1" t="s">
        <v>9</v>
      </c>
      <c r="E17" s="2">
        <v>102393.77</v>
      </c>
    </row>
    <row r="18" spans="1:5" x14ac:dyDescent="0.25">
      <c r="A18" s="1" t="s">
        <v>10</v>
      </c>
      <c r="E18" s="2">
        <v>106962.12</v>
      </c>
    </row>
    <row r="19" spans="1:5" x14ac:dyDescent="0.25">
      <c r="A19" s="1" t="s">
        <v>11</v>
      </c>
      <c r="E19" s="2">
        <v>111478.32</v>
      </c>
    </row>
    <row r="20" spans="1:5" x14ac:dyDescent="0.25">
      <c r="A20" s="1" t="s">
        <v>12</v>
      </c>
      <c r="E20" s="2">
        <v>117302.62</v>
      </c>
    </row>
    <row r="21" spans="1:5" x14ac:dyDescent="0.25">
      <c r="A21" s="1" t="s">
        <v>13</v>
      </c>
      <c r="E21" s="2">
        <v>108531.75</v>
      </c>
    </row>
    <row r="22" spans="1:5" x14ac:dyDescent="0.25">
      <c r="A22" s="1" t="s">
        <v>14</v>
      </c>
      <c r="E22" s="2">
        <v>118950</v>
      </c>
    </row>
    <row r="23" spans="1:5" x14ac:dyDescent="0.25">
      <c r="A23" s="1" t="s">
        <v>15</v>
      </c>
      <c r="E23" s="2">
        <v>119642</v>
      </c>
    </row>
    <row r="24" spans="1:5" x14ac:dyDescent="0.25">
      <c r="A24" s="1" t="s">
        <v>16</v>
      </c>
      <c r="E24" s="2">
        <v>121989</v>
      </c>
    </row>
    <row r="25" spans="1:5" ht="15.75" thickBot="1" x14ac:dyDescent="0.3">
      <c r="A25" s="1" t="s">
        <v>17</v>
      </c>
      <c r="D25" s="3"/>
      <c r="E25" s="4">
        <v>115350</v>
      </c>
    </row>
    <row r="26" spans="1:5" ht="15.75" thickTop="1" x14ac:dyDescent="0.25"/>
    <row r="27" spans="1:5" x14ac:dyDescent="0.25">
      <c r="A27" s="5" t="s">
        <v>6</v>
      </c>
      <c r="E27" s="8">
        <f>AVERAGE(E17:E25)</f>
        <v>113622.17555555556</v>
      </c>
    </row>
    <row r="28" spans="1:5" ht="15.75" thickBot="1" x14ac:dyDescent="0.3">
      <c r="A28" s="5" t="s">
        <v>18</v>
      </c>
      <c r="D28" s="3"/>
      <c r="E28" s="9">
        <v>0.93</v>
      </c>
    </row>
    <row r="29" spans="1:5" ht="15.75" thickTop="1" x14ac:dyDescent="0.25">
      <c r="A29" s="5" t="s">
        <v>19</v>
      </c>
      <c r="E29" s="2">
        <f>E27*E28</f>
        <v>105668.62326666668</v>
      </c>
    </row>
    <row r="32" spans="1:5" x14ac:dyDescent="0.25">
      <c r="A32" s="5" t="s">
        <v>20</v>
      </c>
    </row>
    <row r="34" spans="1:8" x14ac:dyDescent="0.25">
      <c r="A34" s="1" t="s">
        <v>21</v>
      </c>
      <c r="G34" s="2">
        <f>G12</f>
        <v>110212.15999999999</v>
      </c>
    </row>
    <row r="35" spans="1:8" x14ac:dyDescent="0.25">
      <c r="A35" s="1" t="s">
        <v>22</v>
      </c>
      <c r="G35" s="2">
        <f>E29</f>
        <v>105668.62326666668</v>
      </c>
    </row>
    <row r="37" spans="1:8" x14ac:dyDescent="0.25">
      <c r="A37" s="5" t="s">
        <v>23</v>
      </c>
      <c r="G37" s="6">
        <f>AVERAGE(G34:G35)</f>
        <v>107940.39163333333</v>
      </c>
      <c r="H37" s="42">
        <f>+G37/'Non-Commissioned 2024'!G37-1</f>
        <v>3.0684770789156435E-2</v>
      </c>
    </row>
    <row r="38" spans="1:8" ht="15.75" thickBot="1" x14ac:dyDescent="0.3"/>
    <row r="39" spans="1:8" ht="16.5" thickTop="1" thickBot="1" x14ac:dyDescent="0.3">
      <c r="A39" s="10" t="s">
        <v>24</v>
      </c>
      <c r="B39" s="11"/>
      <c r="C39" s="11"/>
      <c r="D39" s="12"/>
      <c r="E39" s="13" t="s">
        <v>25</v>
      </c>
      <c r="F39" s="1" t="s">
        <v>26</v>
      </c>
    </row>
    <row r="40" spans="1:8" ht="15.75" thickTop="1" x14ac:dyDescent="0.25">
      <c r="A40" s="14" t="s">
        <v>27</v>
      </c>
      <c r="D40" s="15"/>
      <c r="E40" s="16">
        <f>E44*0.6</f>
        <v>64764.234979999994</v>
      </c>
    </row>
    <row r="41" spans="1:8" x14ac:dyDescent="0.25">
      <c r="A41" s="14" t="s">
        <v>28</v>
      </c>
      <c r="D41" s="15"/>
      <c r="E41" s="16">
        <f>E44*0.7</f>
        <v>75558.274143333329</v>
      </c>
      <c r="F41" s="1">
        <v>1</v>
      </c>
    </row>
    <row r="42" spans="1:8" x14ac:dyDescent="0.25">
      <c r="A42" s="14" t="s">
        <v>29</v>
      </c>
      <c r="D42" s="15"/>
      <c r="E42" s="16">
        <f>E44*0.8</f>
        <v>86352.313306666678</v>
      </c>
      <c r="F42" s="1">
        <v>2</v>
      </c>
    </row>
    <row r="43" spans="1:8" x14ac:dyDescent="0.25">
      <c r="A43" s="14" t="s">
        <v>30</v>
      </c>
      <c r="D43" s="15"/>
      <c r="E43" s="16">
        <f>E44*0.9</f>
        <v>97146.352469999998</v>
      </c>
      <c r="F43" s="1">
        <v>3</v>
      </c>
    </row>
    <row r="44" spans="1:8" x14ac:dyDescent="0.25">
      <c r="A44" s="17" t="s">
        <v>31</v>
      </c>
      <c r="D44" s="15"/>
      <c r="E44" s="18">
        <f>G37</f>
        <v>107940.39163333333</v>
      </c>
      <c r="F44" s="1">
        <v>4</v>
      </c>
    </row>
    <row r="45" spans="1:8" x14ac:dyDescent="0.25">
      <c r="A45" s="14" t="s">
        <v>32</v>
      </c>
      <c r="D45" s="15"/>
      <c r="E45" s="16">
        <f>E44*1.03</f>
        <v>111178.60338233334</v>
      </c>
      <c r="F45" s="1">
        <v>5</v>
      </c>
    </row>
    <row r="46" spans="1:8" x14ac:dyDescent="0.25">
      <c r="A46" s="14" t="s">
        <v>33</v>
      </c>
      <c r="D46" s="15"/>
      <c r="E46" s="16">
        <f>E44*1.06</f>
        <v>114416.81513133334</v>
      </c>
      <c r="F46" s="1">
        <v>6</v>
      </c>
    </row>
    <row r="47" spans="1:8" x14ac:dyDescent="0.25">
      <c r="A47" s="14" t="s">
        <v>34</v>
      </c>
      <c r="D47" s="15"/>
      <c r="E47" s="16">
        <f>E44*1.09</f>
        <v>117655.02688033335</v>
      </c>
      <c r="F47" s="1">
        <v>7</v>
      </c>
    </row>
    <row r="48" spans="1:8" x14ac:dyDescent="0.25">
      <c r="A48" s="14" t="s">
        <v>35</v>
      </c>
      <c r="D48" s="15"/>
      <c r="E48" s="16">
        <f>E44*1.12</f>
        <v>120893.23862933334</v>
      </c>
      <c r="F48" s="1">
        <v>8</v>
      </c>
    </row>
    <row r="49" spans="1:9" x14ac:dyDescent="0.25">
      <c r="A49" s="14" t="s">
        <v>36</v>
      </c>
      <c r="D49" s="15"/>
      <c r="E49" s="16">
        <f>E44*1.2</f>
        <v>129528.46995999999</v>
      </c>
    </row>
    <row r="50" spans="1:9" ht="15.75" thickBot="1" x14ac:dyDescent="0.3">
      <c r="A50" s="19" t="s">
        <v>37</v>
      </c>
      <c r="B50" s="3"/>
      <c r="C50" s="3"/>
      <c r="D50" s="20"/>
      <c r="E50" s="21">
        <f>E44*1.3</f>
        <v>140322.50912333335</v>
      </c>
      <c r="I50" s="8"/>
    </row>
    <row r="51" spans="1:9" ht="15.75" thickTop="1" x14ac:dyDescent="0.25"/>
  </sheetData>
  <mergeCells count="6">
    <mergeCell ref="A9:B9"/>
    <mergeCell ref="A2:G2"/>
    <mergeCell ref="A4:C4"/>
    <mergeCell ref="A6:B6"/>
    <mergeCell ref="A7:B7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R28" sqref="R28"/>
    </sheetView>
  </sheetViews>
  <sheetFormatPr defaultRowHeight="21" customHeight="1" x14ac:dyDescent="0.25"/>
  <cols>
    <col min="1" max="1" width="14.5703125" style="22" customWidth="1"/>
    <col min="2" max="2" width="9.140625" style="22"/>
    <col min="3" max="3" width="13.28515625" style="22" bestFit="1" customWidth="1"/>
    <col min="4" max="5" width="10.85546875" style="22" customWidth="1"/>
    <col min="6" max="6" width="12.5703125" style="22" bestFit="1" customWidth="1"/>
    <col min="7" max="7" width="10.140625" style="22" customWidth="1"/>
    <col min="8" max="8" width="11.42578125" style="22" customWidth="1"/>
    <col min="9" max="9" width="11.7109375" style="22" customWidth="1"/>
    <col min="10" max="10" width="12.7109375" style="23" customWidth="1"/>
    <col min="11" max="11" width="11.5703125" style="22" customWidth="1"/>
    <col min="12" max="12" width="14.85546875" style="22" customWidth="1"/>
    <col min="13" max="255" width="9.140625" style="22"/>
    <col min="256" max="256" width="14.5703125" style="22" customWidth="1"/>
    <col min="257" max="257" width="9.140625" style="22"/>
    <col min="258" max="258" width="11.7109375" style="22" bestFit="1" customWidth="1"/>
    <col min="259" max="261" width="10.85546875" style="22" customWidth="1"/>
    <col min="262" max="263" width="10.140625" style="22" customWidth="1"/>
    <col min="264" max="264" width="11.42578125" style="22" customWidth="1"/>
    <col min="265" max="265" width="11.7109375" style="22" customWidth="1"/>
    <col min="266" max="266" width="12.7109375" style="22" customWidth="1"/>
    <col min="267" max="267" width="11.5703125" style="22" customWidth="1"/>
    <col min="268" max="268" width="14.85546875" style="22" customWidth="1"/>
    <col min="269" max="511" width="9.140625" style="22"/>
    <col min="512" max="512" width="14.5703125" style="22" customWidth="1"/>
    <col min="513" max="513" width="9.140625" style="22"/>
    <col min="514" max="514" width="11.7109375" style="22" bestFit="1" customWidth="1"/>
    <col min="515" max="517" width="10.85546875" style="22" customWidth="1"/>
    <col min="518" max="519" width="10.140625" style="22" customWidth="1"/>
    <col min="520" max="520" width="11.42578125" style="22" customWidth="1"/>
    <col min="521" max="521" width="11.7109375" style="22" customWidth="1"/>
    <col min="522" max="522" width="12.7109375" style="22" customWidth="1"/>
    <col min="523" max="523" width="11.5703125" style="22" customWidth="1"/>
    <col min="524" max="524" width="14.85546875" style="22" customWidth="1"/>
    <col min="525" max="767" width="9.140625" style="22"/>
    <col min="768" max="768" width="14.5703125" style="22" customWidth="1"/>
    <col min="769" max="769" width="9.140625" style="22"/>
    <col min="770" max="770" width="11.7109375" style="22" bestFit="1" customWidth="1"/>
    <col min="771" max="773" width="10.85546875" style="22" customWidth="1"/>
    <col min="774" max="775" width="10.140625" style="22" customWidth="1"/>
    <col min="776" max="776" width="11.42578125" style="22" customWidth="1"/>
    <col min="777" max="777" width="11.7109375" style="22" customWidth="1"/>
    <col min="778" max="778" width="12.7109375" style="22" customWidth="1"/>
    <col min="779" max="779" width="11.5703125" style="22" customWidth="1"/>
    <col min="780" max="780" width="14.85546875" style="22" customWidth="1"/>
    <col min="781" max="1023" width="9.140625" style="22"/>
    <col min="1024" max="1024" width="14.5703125" style="22" customWidth="1"/>
    <col min="1025" max="1025" width="9.140625" style="22"/>
    <col min="1026" max="1026" width="11.7109375" style="22" bestFit="1" customWidth="1"/>
    <col min="1027" max="1029" width="10.85546875" style="22" customWidth="1"/>
    <col min="1030" max="1031" width="10.140625" style="22" customWidth="1"/>
    <col min="1032" max="1032" width="11.42578125" style="22" customWidth="1"/>
    <col min="1033" max="1033" width="11.7109375" style="22" customWidth="1"/>
    <col min="1034" max="1034" width="12.7109375" style="22" customWidth="1"/>
    <col min="1035" max="1035" width="11.5703125" style="22" customWidth="1"/>
    <col min="1036" max="1036" width="14.85546875" style="22" customWidth="1"/>
    <col min="1037" max="1279" width="9.140625" style="22"/>
    <col min="1280" max="1280" width="14.5703125" style="22" customWidth="1"/>
    <col min="1281" max="1281" width="9.140625" style="22"/>
    <col min="1282" max="1282" width="11.7109375" style="22" bestFit="1" customWidth="1"/>
    <col min="1283" max="1285" width="10.85546875" style="22" customWidth="1"/>
    <col min="1286" max="1287" width="10.140625" style="22" customWidth="1"/>
    <col min="1288" max="1288" width="11.42578125" style="22" customWidth="1"/>
    <col min="1289" max="1289" width="11.7109375" style="22" customWidth="1"/>
    <col min="1290" max="1290" width="12.7109375" style="22" customWidth="1"/>
    <col min="1291" max="1291" width="11.5703125" style="22" customWidth="1"/>
    <col min="1292" max="1292" width="14.85546875" style="22" customWidth="1"/>
    <col min="1293" max="1535" width="9.140625" style="22"/>
    <col min="1536" max="1536" width="14.5703125" style="22" customWidth="1"/>
    <col min="1537" max="1537" width="9.140625" style="22"/>
    <col min="1538" max="1538" width="11.7109375" style="22" bestFit="1" customWidth="1"/>
    <col min="1539" max="1541" width="10.85546875" style="22" customWidth="1"/>
    <col min="1542" max="1543" width="10.140625" style="22" customWidth="1"/>
    <col min="1544" max="1544" width="11.42578125" style="22" customWidth="1"/>
    <col min="1545" max="1545" width="11.7109375" style="22" customWidth="1"/>
    <col min="1546" max="1546" width="12.7109375" style="22" customWidth="1"/>
    <col min="1547" max="1547" width="11.5703125" style="22" customWidth="1"/>
    <col min="1548" max="1548" width="14.85546875" style="22" customWidth="1"/>
    <col min="1549" max="1791" width="9.140625" style="22"/>
    <col min="1792" max="1792" width="14.5703125" style="22" customWidth="1"/>
    <col min="1793" max="1793" width="9.140625" style="22"/>
    <col min="1794" max="1794" width="11.7109375" style="22" bestFit="1" customWidth="1"/>
    <col min="1795" max="1797" width="10.85546875" style="22" customWidth="1"/>
    <col min="1798" max="1799" width="10.140625" style="22" customWidth="1"/>
    <col min="1800" max="1800" width="11.42578125" style="22" customWidth="1"/>
    <col min="1801" max="1801" width="11.7109375" style="22" customWidth="1"/>
    <col min="1802" max="1802" width="12.7109375" style="22" customWidth="1"/>
    <col min="1803" max="1803" width="11.5703125" style="22" customWidth="1"/>
    <col min="1804" max="1804" width="14.85546875" style="22" customWidth="1"/>
    <col min="1805" max="2047" width="9.140625" style="22"/>
    <col min="2048" max="2048" width="14.5703125" style="22" customWidth="1"/>
    <col min="2049" max="2049" width="9.140625" style="22"/>
    <col min="2050" max="2050" width="11.7109375" style="22" bestFit="1" customWidth="1"/>
    <col min="2051" max="2053" width="10.85546875" style="22" customWidth="1"/>
    <col min="2054" max="2055" width="10.140625" style="22" customWidth="1"/>
    <col min="2056" max="2056" width="11.42578125" style="22" customWidth="1"/>
    <col min="2057" max="2057" width="11.7109375" style="22" customWidth="1"/>
    <col min="2058" max="2058" width="12.7109375" style="22" customWidth="1"/>
    <col min="2059" max="2059" width="11.5703125" style="22" customWidth="1"/>
    <col min="2060" max="2060" width="14.85546875" style="22" customWidth="1"/>
    <col min="2061" max="2303" width="9.140625" style="22"/>
    <col min="2304" max="2304" width="14.5703125" style="22" customWidth="1"/>
    <col min="2305" max="2305" width="9.140625" style="22"/>
    <col min="2306" max="2306" width="11.7109375" style="22" bestFit="1" customWidth="1"/>
    <col min="2307" max="2309" width="10.85546875" style="22" customWidth="1"/>
    <col min="2310" max="2311" width="10.140625" style="22" customWidth="1"/>
    <col min="2312" max="2312" width="11.42578125" style="22" customWidth="1"/>
    <col min="2313" max="2313" width="11.7109375" style="22" customWidth="1"/>
    <col min="2314" max="2314" width="12.7109375" style="22" customWidth="1"/>
    <col min="2315" max="2315" width="11.5703125" style="22" customWidth="1"/>
    <col min="2316" max="2316" width="14.85546875" style="22" customWidth="1"/>
    <col min="2317" max="2559" width="9.140625" style="22"/>
    <col min="2560" max="2560" width="14.5703125" style="22" customWidth="1"/>
    <col min="2561" max="2561" width="9.140625" style="22"/>
    <col min="2562" max="2562" width="11.7109375" style="22" bestFit="1" customWidth="1"/>
    <col min="2563" max="2565" width="10.85546875" style="22" customWidth="1"/>
    <col min="2566" max="2567" width="10.140625" style="22" customWidth="1"/>
    <col min="2568" max="2568" width="11.42578125" style="22" customWidth="1"/>
    <col min="2569" max="2569" width="11.7109375" style="22" customWidth="1"/>
    <col min="2570" max="2570" width="12.7109375" style="22" customWidth="1"/>
    <col min="2571" max="2571" width="11.5703125" style="22" customWidth="1"/>
    <col min="2572" max="2572" width="14.85546875" style="22" customWidth="1"/>
    <col min="2573" max="2815" width="9.140625" style="22"/>
    <col min="2816" max="2816" width="14.5703125" style="22" customWidth="1"/>
    <col min="2817" max="2817" width="9.140625" style="22"/>
    <col min="2818" max="2818" width="11.7109375" style="22" bestFit="1" customWidth="1"/>
    <col min="2819" max="2821" width="10.85546875" style="22" customWidth="1"/>
    <col min="2822" max="2823" width="10.140625" style="22" customWidth="1"/>
    <col min="2824" max="2824" width="11.42578125" style="22" customWidth="1"/>
    <col min="2825" max="2825" width="11.7109375" style="22" customWidth="1"/>
    <col min="2826" max="2826" width="12.7109375" style="22" customWidth="1"/>
    <col min="2827" max="2827" width="11.5703125" style="22" customWidth="1"/>
    <col min="2828" max="2828" width="14.85546875" style="22" customWidth="1"/>
    <col min="2829" max="3071" width="9.140625" style="22"/>
    <col min="3072" max="3072" width="14.5703125" style="22" customWidth="1"/>
    <col min="3073" max="3073" width="9.140625" style="22"/>
    <col min="3074" max="3074" width="11.7109375" style="22" bestFit="1" customWidth="1"/>
    <col min="3075" max="3077" width="10.85546875" style="22" customWidth="1"/>
    <col min="3078" max="3079" width="10.140625" style="22" customWidth="1"/>
    <col min="3080" max="3080" width="11.42578125" style="22" customWidth="1"/>
    <col min="3081" max="3081" width="11.7109375" style="22" customWidth="1"/>
    <col min="3082" max="3082" width="12.7109375" style="22" customWidth="1"/>
    <col min="3083" max="3083" width="11.5703125" style="22" customWidth="1"/>
    <col min="3084" max="3084" width="14.85546875" style="22" customWidth="1"/>
    <col min="3085" max="3327" width="9.140625" style="22"/>
    <col min="3328" max="3328" width="14.5703125" style="22" customWidth="1"/>
    <col min="3329" max="3329" width="9.140625" style="22"/>
    <col min="3330" max="3330" width="11.7109375" style="22" bestFit="1" customWidth="1"/>
    <col min="3331" max="3333" width="10.85546875" style="22" customWidth="1"/>
    <col min="3334" max="3335" width="10.140625" style="22" customWidth="1"/>
    <col min="3336" max="3336" width="11.42578125" style="22" customWidth="1"/>
    <col min="3337" max="3337" width="11.7109375" style="22" customWidth="1"/>
    <col min="3338" max="3338" width="12.7109375" style="22" customWidth="1"/>
    <col min="3339" max="3339" width="11.5703125" style="22" customWidth="1"/>
    <col min="3340" max="3340" width="14.85546875" style="22" customWidth="1"/>
    <col min="3341" max="3583" width="9.140625" style="22"/>
    <col min="3584" max="3584" width="14.5703125" style="22" customWidth="1"/>
    <col min="3585" max="3585" width="9.140625" style="22"/>
    <col min="3586" max="3586" width="11.7109375" style="22" bestFit="1" customWidth="1"/>
    <col min="3587" max="3589" width="10.85546875" style="22" customWidth="1"/>
    <col min="3590" max="3591" width="10.140625" style="22" customWidth="1"/>
    <col min="3592" max="3592" width="11.42578125" style="22" customWidth="1"/>
    <col min="3593" max="3593" width="11.7109375" style="22" customWidth="1"/>
    <col min="3594" max="3594" width="12.7109375" style="22" customWidth="1"/>
    <col min="3595" max="3595" width="11.5703125" style="22" customWidth="1"/>
    <col min="3596" max="3596" width="14.85546875" style="22" customWidth="1"/>
    <col min="3597" max="3839" width="9.140625" style="22"/>
    <col min="3840" max="3840" width="14.5703125" style="22" customWidth="1"/>
    <col min="3841" max="3841" width="9.140625" style="22"/>
    <col min="3842" max="3842" width="11.7109375" style="22" bestFit="1" customWidth="1"/>
    <col min="3843" max="3845" width="10.85546875" style="22" customWidth="1"/>
    <col min="3846" max="3847" width="10.140625" style="22" customWidth="1"/>
    <col min="3848" max="3848" width="11.42578125" style="22" customWidth="1"/>
    <col min="3849" max="3849" width="11.7109375" style="22" customWidth="1"/>
    <col min="3850" max="3850" width="12.7109375" style="22" customWidth="1"/>
    <col min="3851" max="3851" width="11.5703125" style="22" customWidth="1"/>
    <col min="3852" max="3852" width="14.85546875" style="22" customWidth="1"/>
    <col min="3853" max="4095" width="9.140625" style="22"/>
    <col min="4096" max="4096" width="14.5703125" style="22" customWidth="1"/>
    <col min="4097" max="4097" width="9.140625" style="22"/>
    <col min="4098" max="4098" width="11.7109375" style="22" bestFit="1" customWidth="1"/>
    <col min="4099" max="4101" width="10.85546875" style="22" customWidth="1"/>
    <col min="4102" max="4103" width="10.140625" style="22" customWidth="1"/>
    <col min="4104" max="4104" width="11.42578125" style="22" customWidth="1"/>
    <col min="4105" max="4105" width="11.7109375" style="22" customWidth="1"/>
    <col min="4106" max="4106" width="12.7109375" style="22" customWidth="1"/>
    <col min="4107" max="4107" width="11.5703125" style="22" customWidth="1"/>
    <col min="4108" max="4108" width="14.85546875" style="22" customWidth="1"/>
    <col min="4109" max="4351" width="9.140625" style="22"/>
    <col min="4352" max="4352" width="14.5703125" style="22" customWidth="1"/>
    <col min="4353" max="4353" width="9.140625" style="22"/>
    <col min="4354" max="4354" width="11.7109375" style="22" bestFit="1" customWidth="1"/>
    <col min="4355" max="4357" width="10.85546875" style="22" customWidth="1"/>
    <col min="4358" max="4359" width="10.140625" style="22" customWidth="1"/>
    <col min="4360" max="4360" width="11.42578125" style="22" customWidth="1"/>
    <col min="4361" max="4361" width="11.7109375" style="22" customWidth="1"/>
    <col min="4362" max="4362" width="12.7109375" style="22" customWidth="1"/>
    <col min="4363" max="4363" width="11.5703125" style="22" customWidth="1"/>
    <col min="4364" max="4364" width="14.85546875" style="22" customWidth="1"/>
    <col min="4365" max="4607" width="9.140625" style="22"/>
    <col min="4608" max="4608" width="14.5703125" style="22" customWidth="1"/>
    <col min="4609" max="4609" width="9.140625" style="22"/>
    <col min="4610" max="4610" width="11.7109375" style="22" bestFit="1" customWidth="1"/>
    <col min="4611" max="4613" width="10.85546875" style="22" customWidth="1"/>
    <col min="4614" max="4615" width="10.140625" style="22" customWidth="1"/>
    <col min="4616" max="4616" width="11.42578125" style="22" customWidth="1"/>
    <col min="4617" max="4617" width="11.7109375" style="22" customWidth="1"/>
    <col min="4618" max="4618" width="12.7109375" style="22" customWidth="1"/>
    <col min="4619" max="4619" width="11.5703125" style="22" customWidth="1"/>
    <col min="4620" max="4620" width="14.85546875" style="22" customWidth="1"/>
    <col min="4621" max="4863" width="9.140625" style="22"/>
    <col min="4864" max="4864" width="14.5703125" style="22" customWidth="1"/>
    <col min="4865" max="4865" width="9.140625" style="22"/>
    <col min="4866" max="4866" width="11.7109375" style="22" bestFit="1" customWidth="1"/>
    <col min="4867" max="4869" width="10.85546875" style="22" customWidth="1"/>
    <col min="4870" max="4871" width="10.140625" style="22" customWidth="1"/>
    <col min="4872" max="4872" width="11.42578125" style="22" customWidth="1"/>
    <col min="4873" max="4873" width="11.7109375" style="22" customWidth="1"/>
    <col min="4874" max="4874" width="12.7109375" style="22" customWidth="1"/>
    <col min="4875" max="4875" width="11.5703125" style="22" customWidth="1"/>
    <col min="4876" max="4876" width="14.85546875" style="22" customWidth="1"/>
    <col min="4877" max="5119" width="9.140625" style="22"/>
    <col min="5120" max="5120" width="14.5703125" style="22" customWidth="1"/>
    <col min="5121" max="5121" width="9.140625" style="22"/>
    <col min="5122" max="5122" width="11.7109375" style="22" bestFit="1" customWidth="1"/>
    <col min="5123" max="5125" width="10.85546875" style="22" customWidth="1"/>
    <col min="5126" max="5127" width="10.140625" style="22" customWidth="1"/>
    <col min="5128" max="5128" width="11.42578125" style="22" customWidth="1"/>
    <col min="5129" max="5129" width="11.7109375" style="22" customWidth="1"/>
    <col min="5130" max="5130" width="12.7109375" style="22" customWidth="1"/>
    <col min="5131" max="5131" width="11.5703125" style="22" customWidth="1"/>
    <col min="5132" max="5132" width="14.85546875" style="22" customWidth="1"/>
    <col min="5133" max="5375" width="9.140625" style="22"/>
    <col min="5376" max="5376" width="14.5703125" style="22" customWidth="1"/>
    <col min="5377" max="5377" width="9.140625" style="22"/>
    <col min="5378" max="5378" width="11.7109375" style="22" bestFit="1" customWidth="1"/>
    <col min="5379" max="5381" width="10.85546875" style="22" customWidth="1"/>
    <col min="5382" max="5383" width="10.140625" style="22" customWidth="1"/>
    <col min="5384" max="5384" width="11.42578125" style="22" customWidth="1"/>
    <col min="5385" max="5385" width="11.7109375" style="22" customWidth="1"/>
    <col min="5386" max="5386" width="12.7109375" style="22" customWidth="1"/>
    <col min="5387" max="5387" width="11.5703125" style="22" customWidth="1"/>
    <col min="5388" max="5388" width="14.85546875" style="22" customWidth="1"/>
    <col min="5389" max="5631" width="9.140625" style="22"/>
    <col min="5632" max="5632" width="14.5703125" style="22" customWidth="1"/>
    <col min="5633" max="5633" width="9.140625" style="22"/>
    <col min="5634" max="5634" width="11.7109375" style="22" bestFit="1" customWidth="1"/>
    <col min="5635" max="5637" width="10.85546875" style="22" customWidth="1"/>
    <col min="5638" max="5639" width="10.140625" style="22" customWidth="1"/>
    <col min="5640" max="5640" width="11.42578125" style="22" customWidth="1"/>
    <col min="5641" max="5641" width="11.7109375" style="22" customWidth="1"/>
    <col min="5642" max="5642" width="12.7109375" style="22" customWidth="1"/>
    <col min="5643" max="5643" width="11.5703125" style="22" customWidth="1"/>
    <col min="5644" max="5644" width="14.85546875" style="22" customWidth="1"/>
    <col min="5645" max="5887" width="9.140625" style="22"/>
    <col min="5888" max="5888" width="14.5703125" style="22" customWidth="1"/>
    <col min="5889" max="5889" width="9.140625" style="22"/>
    <col min="5890" max="5890" width="11.7109375" style="22" bestFit="1" customWidth="1"/>
    <col min="5891" max="5893" width="10.85546875" style="22" customWidth="1"/>
    <col min="5894" max="5895" width="10.140625" style="22" customWidth="1"/>
    <col min="5896" max="5896" width="11.42578125" style="22" customWidth="1"/>
    <col min="5897" max="5897" width="11.7109375" style="22" customWidth="1"/>
    <col min="5898" max="5898" width="12.7109375" style="22" customWidth="1"/>
    <col min="5899" max="5899" width="11.5703125" style="22" customWidth="1"/>
    <col min="5900" max="5900" width="14.85546875" style="22" customWidth="1"/>
    <col min="5901" max="6143" width="9.140625" style="22"/>
    <col min="6144" max="6144" width="14.5703125" style="22" customWidth="1"/>
    <col min="6145" max="6145" width="9.140625" style="22"/>
    <col min="6146" max="6146" width="11.7109375" style="22" bestFit="1" customWidth="1"/>
    <col min="6147" max="6149" width="10.85546875" style="22" customWidth="1"/>
    <col min="6150" max="6151" width="10.140625" style="22" customWidth="1"/>
    <col min="6152" max="6152" width="11.42578125" style="22" customWidth="1"/>
    <col min="6153" max="6153" width="11.7109375" style="22" customWidth="1"/>
    <col min="6154" max="6154" width="12.7109375" style="22" customWidth="1"/>
    <col min="6155" max="6155" width="11.5703125" style="22" customWidth="1"/>
    <col min="6156" max="6156" width="14.85546875" style="22" customWidth="1"/>
    <col min="6157" max="6399" width="9.140625" style="22"/>
    <col min="6400" max="6400" width="14.5703125" style="22" customWidth="1"/>
    <col min="6401" max="6401" width="9.140625" style="22"/>
    <col min="6402" max="6402" width="11.7109375" style="22" bestFit="1" customWidth="1"/>
    <col min="6403" max="6405" width="10.85546875" style="22" customWidth="1"/>
    <col min="6406" max="6407" width="10.140625" style="22" customWidth="1"/>
    <col min="6408" max="6408" width="11.42578125" style="22" customWidth="1"/>
    <col min="6409" max="6409" width="11.7109375" style="22" customWidth="1"/>
    <col min="6410" max="6410" width="12.7109375" style="22" customWidth="1"/>
    <col min="6411" max="6411" width="11.5703125" style="22" customWidth="1"/>
    <col min="6412" max="6412" width="14.85546875" style="22" customWidth="1"/>
    <col min="6413" max="6655" width="9.140625" style="22"/>
    <col min="6656" max="6656" width="14.5703125" style="22" customWidth="1"/>
    <col min="6657" max="6657" width="9.140625" style="22"/>
    <col min="6658" max="6658" width="11.7109375" style="22" bestFit="1" customWidth="1"/>
    <col min="6659" max="6661" width="10.85546875" style="22" customWidth="1"/>
    <col min="6662" max="6663" width="10.140625" style="22" customWidth="1"/>
    <col min="6664" max="6664" width="11.42578125" style="22" customWidth="1"/>
    <col min="6665" max="6665" width="11.7109375" style="22" customWidth="1"/>
    <col min="6666" max="6666" width="12.7109375" style="22" customWidth="1"/>
    <col min="6667" max="6667" width="11.5703125" style="22" customWidth="1"/>
    <col min="6668" max="6668" width="14.85546875" style="22" customWidth="1"/>
    <col min="6669" max="6911" width="9.140625" style="22"/>
    <col min="6912" max="6912" width="14.5703125" style="22" customWidth="1"/>
    <col min="6913" max="6913" width="9.140625" style="22"/>
    <col min="6914" max="6914" width="11.7109375" style="22" bestFit="1" customWidth="1"/>
    <col min="6915" max="6917" width="10.85546875" style="22" customWidth="1"/>
    <col min="6918" max="6919" width="10.140625" style="22" customWidth="1"/>
    <col min="6920" max="6920" width="11.42578125" style="22" customWidth="1"/>
    <col min="6921" max="6921" width="11.7109375" style="22" customWidth="1"/>
    <col min="6922" max="6922" width="12.7109375" style="22" customWidth="1"/>
    <col min="6923" max="6923" width="11.5703125" style="22" customWidth="1"/>
    <col min="6924" max="6924" width="14.85546875" style="22" customWidth="1"/>
    <col min="6925" max="7167" width="9.140625" style="22"/>
    <col min="7168" max="7168" width="14.5703125" style="22" customWidth="1"/>
    <col min="7169" max="7169" width="9.140625" style="22"/>
    <col min="7170" max="7170" width="11.7109375" style="22" bestFit="1" customWidth="1"/>
    <col min="7171" max="7173" width="10.85546875" style="22" customWidth="1"/>
    <col min="7174" max="7175" width="10.140625" style="22" customWidth="1"/>
    <col min="7176" max="7176" width="11.42578125" style="22" customWidth="1"/>
    <col min="7177" max="7177" width="11.7109375" style="22" customWidth="1"/>
    <col min="7178" max="7178" width="12.7109375" style="22" customWidth="1"/>
    <col min="7179" max="7179" width="11.5703125" style="22" customWidth="1"/>
    <col min="7180" max="7180" width="14.85546875" style="22" customWidth="1"/>
    <col min="7181" max="7423" width="9.140625" style="22"/>
    <col min="7424" max="7424" width="14.5703125" style="22" customWidth="1"/>
    <col min="7425" max="7425" width="9.140625" style="22"/>
    <col min="7426" max="7426" width="11.7109375" style="22" bestFit="1" customWidth="1"/>
    <col min="7427" max="7429" width="10.85546875" style="22" customWidth="1"/>
    <col min="7430" max="7431" width="10.140625" style="22" customWidth="1"/>
    <col min="7432" max="7432" width="11.42578125" style="22" customWidth="1"/>
    <col min="7433" max="7433" width="11.7109375" style="22" customWidth="1"/>
    <col min="7434" max="7434" width="12.7109375" style="22" customWidth="1"/>
    <col min="7435" max="7435" width="11.5703125" style="22" customWidth="1"/>
    <col min="7436" max="7436" width="14.85546875" style="22" customWidth="1"/>
    <col min="7437" max="7679" width="9.140625" style="22"/>
    <col min="7680" max="7680" width="14.5703125" style="22" customWidth="1"/>
    <col min="7681" max="7681" width="9.140625" style="22"/>
    <col min="7682" max="7682" width="11.7109375" style="22" bestFit="1" customWidth="1"/>
    <col min="7683" max="7685" width="10.85546875" style="22" customWidth="1"/>
    <col min="7686" max="7687" width="10.140625" style="22" customWidth="1"/>
    <col min="7688" max="7688" width="11.42578125" style="22" customWidth="1"/>
    <col min="7689" max="7689" width="11.7109375" style="22" customWidth="1"/>
    <col min="7690" max="7690" width="12.7109375" style="22" customWidth="1"/>
    <col min="7691" max="7691" width="11.5703125" style="22" customWidth="1"/>
    <col min="7692" max="7692" width="14.85546875" style="22" customWidth="1"/>
    <col min="7693" max="7935" width="9.140625" style="22"/>
    <col min="7936" max="7936" width="14.5703125" style="22" customWidth="1"/>
    <col min="7937" max="7937" width="9.140625" style="22"/>
    <col min="7938" max="7938" width="11.7109375" style="22" bestFit="1" customWidth="1"/>
    <col min="7939" max="7941" width="10.85546875" style="22" customWidth="1"/>
    <col min="7942" max="7943" width="10.140625" style="22" customWidth="1"/>
    <col min="7944" max="7944" width="11.42578125" style="22" customWidth="1"/>
    <col min="7945" max="7945" width="11.7109375" style="22" customWidth="1"/>
    <col min="7946" max="7946" width="12.7109375" style="22" customWidth="1"/>
    <col min="7947" max="7947" width="11.5703125" style="22" customWidth="1"/>
    <col min="7948" max="7948" width="14.85546875" style="22" customWidth="1"/>
    <col min="7949" max="8191" width="9.140625" style="22"/>
    <col min="8192" max="8192" width="14.5703125" style="22" customWidth="1"/>
    <col min="8193" max="8193" width="9.140625" style="22"/>
    <col min="8194" max="8194" width="11.7109375" style="22" bestFit="1" customWidth="1"/>
    <col min="8195" max="8197" width="10.85546875" style="22" customWidth="1"/>
    <col min="8198" max="8199" width="10.140625" style="22" customWidth="1"/>
    <col min="8200" max="8200" width="11.42578125" style="22" customWidth="1"/>
    <col min="8201" max="8201" width="11.7109375" style="22" customWidth="1"/>
    <col min="8202" max="8202" width="12.7109375" style="22" customWidth="1"/>
    <col min="8203" max="8203" width="11.5703125" style="22" customWidth="1"/>
    <col min="8204" max="8204" width="14.85546875" style="22" customWidth="1"/>
    <col min="8205" max="8447" width="9.140625" style="22"/>
    <col min="8448" max="8448" width="14.5703125" style="22" customWidth="1"/>
    <col min="8449" max="8449" width="9.140625" style="22"/>
    <col min="8450" max="8450" width="11.7109375" style="22" bestFit="1" customWidth="1"/>
    <col min="8451" max="8453" width="10.85546875" style="22" customWidth="1"/>
    <col min="8454" max="8455" width="10.140625" style="22" customWidth="1"/>
    <col min="8456" max="8456" width="11.42578125" style="22" customWidth="1"/>
    <col min="8457" max="8457" width="11.7109375" style="22" customWidth="1"/>
    <col min="8458" max="8458" width="12.7109375" style="22" customWidth="1"/>
    <col min="8459" max="8459" width="11.5703125" style="22" customWidth="1"/>
    <col min="8460" max="8460" width="14.85546875" style="22" customWidth="1"/>
    <col min="8461" max="8703" width="9.140625" style="22"/>
    <col min="8704" max="8704" width="14.5703125" style="22" customWidth="1"/>
    <col min="8705" max="8705" width="9.140625" style="22"/>
    <col min="8706" max="8706" width="11.7109375" style="22" bestFit="1" customWidth="1"/>
    <col min="8707" max="8709" width="10.85546875" style="22" customWidth="1"/>
    <col min="8710" max="8711" width="10.140625" style="22" customWidth="1"/>
    <col min="8712" max="8712" width="11.42578125" style="22" customWidth="1"/>
    <col min="8713" max="8713" width="11.7109375" style="22" customWidth="1"/>
    <col min="8714" max="8714" width="12.7109375" style="22" customWidth="1"/>
    <col min="8715" max="8715" width="11.5703125" style="22" customWidth="1"/>
    <col min="8716" max="8716" width="14.85546875" style="22" customWidth="1"/>
    <col min="8717" max="8959" width="9.140625" style="22"/>
    <col min="8960" max="8960" width="14.5703125" style="22" customWidth="1"/>
    <col min="8961" max="8961" width="9.140625" style="22"/>
    <col min="8962" max="8962" width="11.7109375" style="22" bestFit="1" customWidth="1"/>
    <col min="8963" max="8965" width="10.85546875" style="22" customWidth="1"/>
    <col min="8966" max="8967" width="10.140625" style="22" customWidth="1"/>
    <col min="8968" max="8968" width="11.42578125" style="22" customWidth="1"/>
    <col min="8969" max="8969" width="11.7109375" style="22" customWidth="1"/>
    <col min="8970" max="8970" width="12.7109375" style="22" customWidth="1"/>
    <col min="8971" max="8971" width="11.5703125" style="22" customWidth="1"/>
    <col min="8972" max="8972" width="14.85546875" style="22" customWidth="1"/>
    <col min="8973" max="9215" width="9.140625" style="22"/>
    <col min="9216" max="9216" width="14.5703125" style="22" customWidth="1"/>
    <col min="9217" max="9217" width="9.140625" style="22"/>
    <col min="9218" max="9218" width="11.7109375" style="22" bestFit="1" customWidth="1"/>
    <col min="9219" max="9221" width="10.85546875" style="22" customWidth="1"/>
    <col min="9222" max="9223" width="10.140625" style="22" customWidth="1"/>
    <col min="9224" max="9224" width="11.42578125" style="22" customWidth="1"/>
    <col min="9225" max="9225" width="11.7109375" style="22" customWidth="1"/>
    <col min="9226" max="9226" width="12.7109375" style="22" customWidth="1"/>
    <col min="9227" max="9227" width="11.5703125" style="22" customWidth="1"/>
    <col min="9228" max="9228" width="14.85546875" style="22" customWidth="1"/>
    <col min="9229" max="9471" width="9.140625" style="22"/>
    <col min="9472" max="9472" width="14.5703125" style="22" customWidth="1"/>
    <col min="9473" max="9473" width="9.140625" style="22"/>
    <col min="9474" max="9474" width="11.7109375" style="22" bestFit="1" customWidth="1"/>
    <col min="9475" max="9477" width="10.85546875" style="22" customWidth="1"/>
    <col min="9478" max="9479" width="10.140625" style="22" customWidth="1"/>
    <col min="9480" max="9480" width="11.42578125" style="22" customWidth="1"/>
    <col min="9481" max="9481" width="11.7109375" style="22" customWidth="1"/>
    <col min="9482" max="9482" width="12.7109375" style="22" customWidth="1"/>
    <col min="9483" max="9483" width="11.5703125" style="22" customWidth="1"/>
    <col min="9484" max="9484" width="14.85546875" style="22" customWidth="1"/>
    <col min="9485" max="9727" width="9.140625" style="22"/>
    <col min="9728" max="9728" width="14.5703125" style="22" customWidth="1"/>
    <col min="9729" max="9729" width="9.140625" style="22"/>
    <col min="9730" max="9730" width="11.7109375" style="22" bestFit="1" customWidth="1"/>
    <col min="9731" max="9733" width="10.85546875" style="22" customWidth="1"/>
    <col min="9734" max="9735" width="10.140625" style="22" customWidth="1"/>
    <col min="9736" max="9736" width="11.42578125" style="22" customWidth="1"/>
    <col min="9737" max="9737" width="11.7109375" style="22" customWidth="1"/>
    <col min="9738" max="9738" width="12.7109375" style="22" customWidth="1"/>
    <col min="9739" max="9739" width="11.5703125" style="22" customWidth="1"/>
    <col min="9740" max="9740" width="14.85546875" style="22" customWidth="1"/>
    <col min="9741" max="9983" width="9.140625" style="22"/>
    <col min="9984" max="9984" width="14.5703125" style="22" customWidth="1"/>
    <col min="9985" max="9985" width="9.140625" style="22"/>
    <col min="9986" max="9986" width="11.7109375" style="22" bestFit="1" customWidth="1"/>
    <col min="9987" max="9989" width="10.85546875" style="22" customWidth="1"/>
    <col min="9990" max="9991" width="10.140625" style="22" customWidth="1"/>
    <col min="9992" max="9992" width="11.42578125" style="22" customWidth="1"/>
    <col min="9993" max="9993" width="11.7109375" style="22" customWidth="1"/>
    <col min="9994" max="9994" width="12.7109375" style="22" customWidth="1"/>
    <col min="9995" max="9995" width="11.5703125" style="22" customWidth="1"/>
    <col min="9996" max="9996" width="14.85546875" style="22" customWidth="1"/>
    <col min="9997" max="10239" width="9.140625" style="22"/>
    <col min="10240" max="10240" width="14.5703125" style="22" customWidth="1"/>
    <col min="10241" max="10241" width="9.140625" style="22"/>
    <col min="10242" max="10242" width="11.7109375" style="22" bestFit="1" customWidth="1"/>
    <col min="10243" max="10245" width="10.85546875" style="22" customWidth="1"/>
    <col min="10246" max="10247" width="10.140625" style="22" customWidth="1"/>
    <col min="10248" max="10248" width="11.42578125" style="22" customWidth="1"/>
    <col min="10249" max="10249" width="11.7109375" style="22" customWidth="1"/>
    <col min="10250" max="10250" width="12.7109375" style="22" customWidth="1"/>
    <col min="10251" max="10251" width="11.5703125" style="22" customWidth="1"/>
    <col min="10252" max="10252" width="14.85546875" style="22" customWidth="1"/>
    <col min="10253" max="10495" width="9.140625" style="22"/>
    <col min="10496" max="10496" width="14.5703125" style="22" customWidth="1"/>
    <col min="10497" max="10497" width="9.140625" style="22"/>
    <col min="10498" max="10498" width="11.7109375" style="22" bestFit="1" customWidth="1"/>
    <col min="10499" max="10501" width="10.85546875" style="22" customWidth="1"/>
    <col min="10502" max="10503" width="10.140625" style="22" customWidth="1"/>
    <col min="10504" max="10504" width="11.42578125" style="22" customWidth="1"/>
    <col min="10505" max="10505" width="11.7109375" style="22" customWidth="1"/>
    <col min="10506" max="10506" width="12.7109375" style="22" customWidth="1"/>
    <col min="10507" max="10507" width="11.5703125" style="22" customWidth="1"/>
    <col min="10508" max="10508" width="14.85546875" style="22" customWidth="1"/>
    <col min="10509" max="10751" width="9.140625" style="22"/>
    <col min="10752" max="10752" width="14.5703125" style="22" customWidth="1"/>
    <col min="10753" max="10753" width="9.140625" style="22"/>
    <col min="10754" max="10754" width="11.7109375" style="22" bestFit="1" customWidth="1"/>
    <col min="10755" max="10757" width="10.85546875" style="22" customWidth="1"/>
    <col min="10758" max="10759" width="10.140625" style="22" customWidth="1"/>
    <col min="10760" max="10760" width="11.42578125" style="22" customWidth="1"/>
    <col min="10761" max="10761" width="11.7109375" style="22" customWidth="1"/>
    <col min="10762" max="10762" width="12.7109375" style="22" customWidth="1"/>
    <col min="10763" max="10763" width="11.5703125" style="22" customWidth="1"/>
    <col min="10764" max="10764" width="14.85546875" style="22" customWidth="1"/>
    <col min="10765" max="11007" width="9.140625" style="22"/>
    <col min="11008" max="11008" width="14.5703125" style="22" customWidth="1"/>
    <col min="11009" max="11009" width="9.140625" style="22"/>
    <col min="11010" max="11010" width="11.7109375" style="22" bestFit="1" customWidth="1"/>
    <col min="11011" max="11013" width="10.85546875" style="22" customWidth="1"/>
    <col min="11014" max="11015" width="10.140625" style="22" customWidth="1"/>
    <col min="11016" max="11016" width="11.42578125" style="22" customWidth="1"/>
    <col min="11017" max="11017" width="11.7109375" style="22" customWidth="1"/>
    <col min="11018" max="11018" width="12.7109375" style="22" customWidth="1"/>
    <col min="11019" max="11019" width="11.5703125" style="22" customWidth="1"/>
    <col min="11020" max="11020" width="14.85546875" style="22" customWidth="1"/>
    <col min="11021" max="11263" width="9.140625" style="22"/>
    <col min="11264" max="11264" width="14.5703125" style="22" customWidth="1"/>
    <col min="11265" max="11265" width="9.140625" style="22"/>
    <col min="11266" max="11266" width="11.7109375" style="22" bestFit="1" customWidth="1"/>
    <col min="11267" max="11269" width="10.85546875" style="22" customWidth="1"/>
    <col min="11270" max="11271" width="10.140625" style="22" customWidth="1"/>
    <col min="11272" max="11272" width="11.42578125" style="22" customWidth="1"/>
    <col min="11273" max="11273" width="11.7109375" style="22" customWidth="1"/>
    <col min="11274" max="11274" width="12.7109375" style="22" customWidth="1"/>
    <col min="11275" max="11275" width="11.5703125" style="22" customWidth="1"/>
    <col min="11276" max="11276" width="14.85546875" style="22" customWidth="1"/>
    <col min="11277" max="11519" width="9.140625" style="22"/>
    <col min="11520" max="11520" width="14.5703125" style="22" customWidth="1"/>
    <col min="11521" max="11521" width="9.140625" style="22"/>
    <col min="11522" max="11522" width="11.7109375" style="22" bestFit="1" customWidth="1"/>
    <col min="11523" max="11525" width="10.85546875" style="22" customWidth="1"/>
    <col min="11526" max="11527" width="10.140625" style="22" customWidth="1"/>
    <col min="11528" max="11528" width="11.42578125" style="22" customWidth="1"/>
    <col min="11529" max="11529" width="11.7109375" style="22" customWidth="1"/>
    <col min="11530" max="11530" width="12.7109375" style="22" customWidth="1"/>
    <col min="11531" max="11531" width="11.5703125" style="22" customWidth="1"/>
    <col min="11532" max="11532" width="14.85546875" style="22" customWidth="1"/>
    <col min="11533" max="11775" width="9.140625" style="22"/>
    <col min="11776" max="11776" width="14.5703125" style="22" customWidth="1"/>
    <col min="11777" max="11777" width="9.140625" style="22"/>
    <col min="11778" max="11778" width="11.7109375" style="22" bestFit="1" customWidth="1"/>
    <col min="11779" max="11781" width="10.85546875" style="22" customWidth="1"/>
    <col min="11782" max="11783" width="10.140625" style="22" customWidth="1"/>
    <col min="11784" max="11784" width="11.42578125" style="22" customWidth="1"/>
    <col min="11785" max="11785" width="11.7109375" style="22" customWidth="1"/>
    <col min="11786" max="11786" width="12.7109375" style="22" customWidth="1"/>
    <col min="11787" max="11787" width="11.5703125" style="22" customWidth="1"/>
    <col min="11788" max="11788" width="14.85546875" style="22" customWidth="1"/>
    <col min="11789" max="12031" width="9.140625" style="22"/>
    <col min="12032" max="12032" width="14.5703125" style="22" customWidth="1"/>
    <col min="12033" max="12033" width="9.140625" style="22"/>
    <col min="12034" max="12034" width="11.7109375" style="22" bestFit="1" customWidth="1"/>
    <col min="12035" max="12037" width="10.85546875" style="22" customWidth="1"/>
    <col min="12038" max="12039" width="10.140625" style="22" customWidth="1"/>
    <col min="12040" max="12040" width="11.42578125" style="22" customWidth="1"/>
    <col min="12041" max="12041" width="11.7109375" style="22" customWidth="1"/>
    <col min="12042" max="12042" width="12.7109375" style="22" customWidth="1"/>
    <col min="12043" max="12043" width="11.5703125" style="22" customWidth="1"/>
    <col min="12044" max="12044" width="14.85546875" style="22" customWidth="1"/>
    <col min="12045" max="12287" width="9.140625" style="22"/>
    <col min="12288" max="12288" width="14.5703125" style="22" customWidth="1"/>
    <col min="12289" max="12289" width="9.140625" style="22"/>
    <col min="12290" max="12290" width="11.7109375" style="22" bestFit="1" customWidth="1"/>
    <col min="12291" max="12293" width="10.85546875" style="22" customWidth="1"/>
    <col min="12294" max="12295" width="10.140625" style="22" customWidth="1"/>
    <col min="12296" max="12296" width="11.42578125" style="22" customWidth="1"/>
    <col min="12297" max="12297" width="11.7109375" style="22" customWidth="1"/>
    <col min="12298" max="12298" width="12.7109375" style="22" customWidth="1"/>
    <col min="12299" max="12299" width="11.5703125" style="22" customWidth="1"/>
    <col min="12300" max="12300" width="14.85546875" style="22" customWidth="1"/>
    <col min="12301" max="12543" width="9.140625" style="22"/>
    <col min="12544" max="12544" width="14.5703125" style="22" customWidth="1"/>
    <col min="12545" max="12545" width="9.140625" style="22"/>
    <col min="12546" max="12546" width="11.7109375" style="22" bestFit="1" customWidth="1"/>
    <col min="12547" max="12549" width="10.85546875" style="22" customWidth="1"/>
    <col min="12550" max="12551" width="10.140625" style="22" customWidth="1"/>
    <col min="12552" max="12552" width="11.42578125" style="22" customWidth="1"/>
    <col min="12553" max="12553" width="11.7109375" style="22" customWidth="1"/>
    <col min="12554" max="12554" width="12.7109375" style="22" customWidth="1"/>
    <col min="12555" max="12555" width="11.5703125" style="22" customWidth="1"/>
    <col min="12556" max="12556" width="14.85546875" style="22" customWidth="1"/>
    <col min="12557" max="12799" width="9.140625" style="22"/>
    <col min="12800" max="12800" width="14.5703125" style="22" customWidth="1"/>
    <col min="12801" max="12801" width="9.140625" style="22"/>
    <col min="12802" max="12802" width="11.7109375" style="22" bestFit="1" customWidth="1"/>
    <col min="12803" max="12805" width="10.85546875" style="22" customWidth="1"/>
    <col min="12806" max="12807" width="10.140625" style="22" customWidth="1"/>
    <col min="12808" max="12808" width="11.42578125" style="22" customWidth="1"/>
    <col min="12809" max="12809" width="11.7109375" style="22" customWidth="1"/>
    <col min="12810" max="12810" width="12.7109375" style="22" customWidth="1"/>
    <col min="12811" max="12811" width="11.5703125" style="22" customWidth="1"/>
    <col min="12812" max="12812" width="14.85546875" style="22" customWidth="1"/>
    <col min="12813" max="13055" width="9.140625" style="22"/>
    <col min="13056" max="13056" width="14.5703125" style="22" customWidth="1"/>
    <col min="13057" max="13057" width="9.140625" style="22"/>
    <col min="13058" max="13058" width="11.7109375" style="22" bestFit="1" customWidth="1"/>
    <col min="13059" max="13061" width="10.85546875" style="22" customWidth="1"/>
    <col min="13062" max="13063" width="10.140625" style="22" customWidth="1"/>
    <col min="13064" max="13064" width="11.42578125" style="22" customWidth="1"/>
    <col min="13065" max="13065" width="11.7109375" style="22" customWidth="1"/>
    <col min="13066" max="13066" width="12.7109375" style="22" customWidth="1"/>
    <col min="13067" max="13067" width="11.5703125" style="22" customWidth="1"/>
    <col min="13068" max="13068" width="14.85546875" style="22" customWidth="1"/>
    <col min="13069" max="13311" width="9.140625" style="22"/>
    <col min="13312" max="13312" width="14.5703125" style="22" customWidth="1"/>
    <col min="13313" max="13313" width="9.140625" style="22"/>
    <col min="13314" max="13314" width="11.7109375" style="22" bestFit="1" customWidth="1"/>
    <col min="13315" max="13317" width="10.85546875" style="22" customWidth="1"/>
    <col min="13318" max="13319" width="10.140625" style="22" customWidth="1"/>
    <col min="13320" max="13320" width="11.42578125" style="22" customWidth="1"/>
    <col min="13321" max="13321" width="11.7109375" style="22" customWidth="1"/>
    <col min="13322" max="13322" width="12.7109375" style="22" customWidth="1"/>
    <col min="13323" max="13323" width="11.5703125" style="22" customWidth="1"/>
    <col min="13324" max="13324" width="14.85546875" style="22" customWidth="1"/>
    <col min="13325" max="13567" width="9.140625" style="22"/>
    <col min="13568" max="13568" width="14.5703125" style="22" customWidth="1"/>
    <col min="13569" max="13569" width="9.140625" style="22"/>
    <col min="13570" max="13570" width="11.7109375" style="22" bestFit="1" customWidth="1"/>
    <col min="13571" max="13573" width="10.85546875" style="22" customWidth="1"/>
    <col min="13574" max="13575" width="10.140625" style="22" customWidth="1"/>
    <col min="13576" max="13576" width="11.42578125" style="22" customWidth="1"/>
    <col min="13577" max="13577" width="11.7109375" style="22" customWidth="1"/>
    <col min="13578" max="13578" width="12.7109375" style="22" customWidth="1"/>
    <col min="13579" max="13579" width="11.5703125" style="22" customWidth="1"/>
    <col min="13580" max="13580" width="14.85546875" style="22" customWidth="1"/>
    <col min="13581" max="13823" width="9.140625" style="22"/>
    <col min="13824" max="13824" width="14.5703125" style="22" customWidth="1"/>
    <col min="13825" max="13825" width="9.140625" style="22"/>
    <col min="13826" max="13826" width="11.7109375" style="22" bestFit="1" customWidth="1"/>
    <col min="13827" max="13829" width="10.85546875" style="22" customWidth="1"/>
    <col min="13830" max="13831" width="10.140625" style="22" customWidth="1"/>
    <col min="13832" max="13832" width="11.42578125" style="22" customWidth="1"/>
    <col min="13833" max="13833" width="11.7109375" style="22" customWidth="1"/>
    <col min="13834" max="13834" width="12.7109375" style="22" customWidth="1"/>
    <col min="13835" max="13835" width="11.5703125" style="22" customWidth="1"/>
    <col min="13836" max="13836" width="14.85546875" style="22" customWidth="1"/>
    <col min="13837" max="14079" width="9.140625" style="22"/>
    <col min="14080" max="14080" width="14.5703125" style="22" customWidth="1"/>
    <col min="14081" max="14081" width="9.140625" style="22"/>
    <col min="14082" max="14082" width="11.7109375" style="22" bestFit="1" customWidth="1"/>
    <col min="14083" max="14085" width="10.85546875" style="22" customWidth="1"/>
    <col min="14086" max="14087" width="10.140625" style="22" customWidth="1"/>
    <col min="14088" max="14088" width="11.42578125" style="22" customWidth="1"/>
    <col min="14089" max="14089" width="11.7109375" style="22" customWidth="1"/>
    <col min="14090" max="14090" width="12.7109375" style="22" customWidth="1"/>
    <col min="14091" max="14091" width="11.5703125" style="22" customWidth="1"/>
    <col min="14092" max="14092" width="14.85546875" style="22" customWidth="1"/>
    <col min="14093" max="14335" width="9.140625" style="22"/>
    <col min="14336" max="14336" width="14.5703125" style="22" customWidth="1"/>
    <col min="14337" max="14337" width="9.140625" style="22"/>
    <col min="14338" max="14338" width="11.7109375" style="22" bestFit="1" customWidth="1"/>
    <col min="14339" max="14341" width="10.85546875" style="22" customWidth="1"/>
    <col min="14342" max="14343" width="10.140625" style="22" customWidth="1"/>
    <col min="14344" max="14344" width="11.42578125" style="22" customWidth="1"/>
    <col min="14345" max="14345" width="11.7109375" style="22" customWidth="1"/>
    <col min="14346" max="14346" width="12.7109375" style="22" customWidth="1"/>
    <col min="14347" max="14347" width="11.5703125" style="22" customWidth="1"/>
    <col min="14348" max="14348" width="14.85546875" style="22" customWidth="1"/>
    <col min="14349" max="14591" width="9.140625" style="22"/>
    <col min="14592" max="14592" width="14.5703125" style="22" customWidth="1"/>
    <col min="14593" max="14593" width="9.140625" style="22"/>
    <col min="14594" max="14594" width="11.7109375" style="22" bestFit="1" customWidth="1"/>
    <col min="14595" max="14597" width="10.85546875" style="22" customWidth="1"/>
    <col min="14598" max="14599" width="10.140625" style="22" customWidth="1"/>
    <col min="14600" max="14600" width="11.42578125" style="22" customWidth="1"/>
    <col min="14601" max="14601" width="11.7109375" style="22" customWidth="1"/>
    <col min="14602" max="14602" width="12.7109375" style="22" customWidth="1"/>
    <col min="14603" max="14603" width="11.5703125" style="22" customWidth="1"/>
    <col min="14604" max="14604" width="14.85546875" style="22" customWidth="1"/>
    <col min="14605" max="14847" width="9.140625" style="22"/>
    <col min="14848" max="14848" width="14.5703125" style="22" customWidth="1"/>
    <col min="14849" max="14849" width="9.140625" style="22"/>
    <col min="14850" max="14850" width="11.7109375" style="22" bestFit="1" customWidth="1"/>
    <col min="14851" max="14853" width="10.85546875" style="22" customWidth="1"/>
    <col min="14854" max="14855" width="10.140625" style="22" customWidth="1"/>
    <col min="14856" max="14856" width="11.42578125" style="22" customWidth="1"/>
    <col min="14857" max="14857" width="11.7109375" style="22" customWidth="1"/>
    <col min="14858" max="14858" width="12.7109375" style="22" customWidth="1"/>
    <col min="14859" max="14859" width="11.5703125" style="22" customWidth="1"/>
    <col min="14860" max="14860" width="14.85546875" style="22" customWidth="1"/>
    <col min="14861" max="15103" width="9.140625" style="22"/>
    <col min="15104" max="15104" width="14.5703125" style="22" customWidth="1"/>
    <col min="15105" max="15105" width="9.140625" style="22"/>
    <col min="15106" max="15106" width="11.7109375" style="22" bestFit="1" customWidth="1"/>
    <col min="15107" max="15109" width="10.85546875" style="22" customWidth="1"/>
    <col min="15110" max="15111" width="10.140625" style="22" customWidth="1"/>
    <col min="15112" max="15112" width="11.42578125" style="22" customWidth="1"/>
    <col min="15113" max="15113" width="11.7109375" style="22" customWidth="1"/>
    <col min="15114" max="15114" width="12.7109375" style="22" customWidth="1"/>
    <col min="15115" max="15115" width="11.5703125" style="22" customWidth="1"/>
    <col min="15116" max="15116" width="14.85546875" style="22" customWidth="1"/>
    <col min="15117" max="15359" width="9.140625" style="22"/>
    <col min="15360" max="15360" width="14.5703125" style="22" customWidth="1"/>
    <col min="15361" max="15361" width="9.140625" style="22"/>
    <col min="15362" max="15362" width="11.7109375" style="22" bestFit="1" customWidth="1"/>
    <col min="15363" max="15365" width="10.85546875" style="22" customWidth="1"/>
    <col min="15366" max="15367" width="10.140625" style="22" customWidth="1"/>
    <col min="15368" max="15368" width="11.42578125" style="22" customWidth="1"/>
    <col min="15369" max="15369" width="11.7109375" style="22" customWidth="1"/>
    <col min="15370" max="15370" width="12.7109375" style="22" customWidth="1"/>
    <col min="15371" max="15371" width="11.5703125" style="22" customWidth="1"/>
    <col min="15372" max="15372" width="14.85546875" style="22" customWidth="1"/>
    <col min="15373" max="15615" width="9.140625" style="22"/>
    <col min="15616" max="15616" width="14.5703125" style="22" customWidth="1"/>
    <col min="15617" max="15617" width="9.140625" style="22"/>
    <col min="15618" max="15618" width="11.7109375" style="22" bestFit="1" customWidth="1"/>
    <col min="15619" max="15621" width="10.85546875" style="22" customWidth="1"/>
    <col min="15622" max="15623" width="10.140625" style="22" customWidth="1"/>
    <col min="15624" max="15624" width="11.42578125" style="22" customWidth="1"/>
    <col min="15625" max="15625" width="11.7109375" style="22" customWidth="1"/>
    <col min="15626" max="15626" width="12.7109375" style="22" customWidth="1"/>
    <col min="15627" max="15627" width="11.5703125" style="22" customWidth="1"/>
    <col min="15628" max="15628" width="14.85546875" style="22" customWidth="1"/>
    <col min="15629" max="15871" width="9.140625" style="22"/>
    <col min="15872" max="15872" width="14.5703125" style="22" customWidth="1"/>
    <col min="15873" max="15873" width="9.140625" style="22"/>
    <col min="15874" max="15874" width="11.7109375" style="22" bestFit="1" customWidth="1"/>
    <col min="15875" max="15877" width="10.85546875" style="22" customWidth="1"/>
    <col min="15878" max="15879" width="10.140625" style="22" customWidth="1"/>
    <col min="15880" max="15880" width="11.42578125" style="22" customWidth="1"/>
    <col min="15881" max="15881" width="11.7109375" style="22" customWidth="1"/>
    <col min="15882" max="15882" width="12.7109375" style="22" customWidth="1"/>
    <col min="15883" max="15883" width="11.5703125" style="22" customWidth="1"/>
    <col min="15884" max="15884" width="14.85546875" style="22" customWidth="1"/>
    <col min="15885" max="16127" width="9.140625" style="22"/>
    <col min="16128" max="16128" width="14.5703125" style="22" customWidth="1"/>
    <col min="16129" max="16129" width="9.140625" style="22"/>
    <col min="16130" max="16130" width="11.7109375" style="22" bestFit="1" customWidth="1"/>
    <col min="16131" max="16133" width="10.85546875" style="22" customWidth="1"/>
    <col min="16134" max="16135" width="10.140625" style="22" customWidth="1"/>
    <col min="16136" max="16136" width="11.42578125" style="22" customWidth="1"/>
    <col min="16137" max="16137" width="11.7109375" style="22" customWidth="1"/>
    <col min="16138" max="16138" width="12.7109375" style="22" customWidth="1"/>
    <col min="16139" max="16139" width="11.5703125" style="22" customWidth="1"/>
    <col min="16140" max="16140" width="14.85546875" style="22" customWidth="1"/>
    <col min="16141" max="16384" width="9.140625" style="22"/>
  </cols>
  <sheetData>
    <row r="1" spans="1:12" ht="15" x14ac:dyDescent="0.25">
      <c r="A1" s="33" t="s">
        <v>38</v>
      </c>
    </row>
    <row r="2" spans="1:12" ht="15" x14ac:dyDescent="0.25">
      <c r="A2" s="33" t="s">
        <v>39</v>
      </c>
    </row>
    <row r="3" spans="1:12" ht="15" x14ac:dyDescent="0.25"/>
    <row r="4" spans="1:12" ht="15" x14ac:dyDescent="0.25">
      <c r="E4" s="24"/>
      <c r="H4" s="25"/>
      <c r="I4"/>
      <c r="J4" s="26"/>
    </row>
    <row r="5" spans="1:12" ht="15" x14ac:dyDescent="0.25">
      <c r="H5" s="27"/>
    </row>
    <row r="6" spans="1:12" ht="15" x14ac:dyDescent="0.25">
      <c r="G6" s="27"/>
      <c r="H6" s="28"/>
    </row>
    <row r="7" spans="1:12" ht="15" x14ac:dyDescent="0.25">
      <c r="A7" s="22" t="s">
        <v>40</v>
      </c>
      <c r="B7" s="22" t="s">
        <v>41</v>
      </c>
      <c r="C7" s="29">
        <v>44652</v>
      </c>
      <c r="D7" s="29">
        <v>45017</v>
      </c>
      <c r="E7" s="29">
        <v>45383</v>
      </c>
      <c r="J7" s="22"/>
    </row>
    <row r="8" spans="1:12" ht="15" x14ac:dyDescent="0.25">
      <c r="H8" s="28"/>
    </row>
    <row r="9" spans="1:12" ht="15" x14ac:dyDescent="0.25">
      <c r="A9" s="22" t="s">
        <v>42</v>
      </c>
      <c r="B9" s="22" t="s">
        <v>43</v>
      </c>
      <c r="C9" s="30">
        <v>143042.38520000002</v>
      </c>
      <c r="D9" s="30">
        <v>146545.11300000001</v>
      </c>
      <c r="E9" s="30">
        <v>149759.42636416666</v>
      </c>
      <c r="F9" s="32"/>
      <c r="H9" s="28"/>
    </row>
    <row r="10" spans="1:12" ht="15" x14ac:dyDescent="0.25">
      <c r="A10" s="22" t="s">
        <v>44</v>
      </c>
      <c r="B10" s="22" t="s">
        <v>45</v>
      </c>
      <c r="C10" s="30">
        <v>157346.62372000003</v>
      </c>
      <c r="D10" s="30">
        <v>161199.62430000002</v>
      </c>
      <c r="E10" s="30">
        <v>164735.36900058333</v>
      </c>
      <c r="F10" s="32"/>
      <c r="H10" s="28"/>
    </row>
    <row r="11" spans="1:12" ht="15" x14ac:dyDescent="0.25">
      <c r="A11" s="22" t="s">
        <v>46</v>
      </c>
      <c r="B11" s="22" t="s">
        <v>47</v>
      </c>
      <c r="C11" s="30">
        <v>173081.28609200005</v>
      </c>
      <c r="D11" s="30">
        <v>177319.58673000004</v>
      </c>
      <c r="E11" s="30">
        <v>181208.90590064169</v>
      </c>
      <c r="F11" s="32"/>
      <c r="H11" s="28"/>
    </row>
    <row r="12" spans="1:12" ht="15" x14ac:dyDescent="0.25">
      <c r="D12" s="28"/>
      <c r="H12" s="28"/>
    </row>
    <row r="13" spans="1:12" ht="15" x14ac:dyDescent="0.25">
      <c r="C13" s="28"/>
      <c r="D13" s="28"/>
      <c r="F13" s="28"/>
    </row>
    <row r="14" spans="1:12" ht="15" x14ac:dyDescent="0.25">
      <c r="C14" s="28"/>
      <c r="D14" s="28"/>
      <c r="J14" s="31"/>
      <c r="L14" s="32"/>
    </row>
    <row r="16" spans="1:12" ht="21" customHeight="1" x14ac:dyDescent="0.25">
      <c r="C16" s="3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R13" sqref="R13"/>
    </sheetView>
  </sheetViews>
  <sheetFormatPr defaultRowHeight="15" x14ac:dyDescent="0.25"/>
  <cols>
    <col min="1" max="1" width="17.42578125" customWidth="1"/>
    <col min="3" max="6" width="11.140625" bestFit="1" customWidth="1"/>
    <col min="9" max="9" width="12.5703125" style="41" bestFit="1" customWidth="1"/>
  </cols>
  <sheetData>
    <row r="1" spans="1:6" x14ac:dyDescent="0.25">
      <c r="A1" s="33" t="s">
        <v>38</v>
      </c>
      <c r="B1" s="22"/>
      <c r="C1" s="22"/>
      <c r="D1" s="22"/>
      <c r="E1" s="22"/>
    </row>
    <row r="2" spans="1:6" x14ac:dyDescent="0.25">
      <c r="A2" s="33" t="s">
        <v>39</v>
      </c>
      <c r="B2" s="22"/>
      <c r="C2" s="22"/>
      <c r="D2" s="22"/>
      <c r="E2" s="22"/>
    </row>
    <row r="3" spans="1:6" x14ac:dyDescent="0.25">
      <c r="A3" s="22"/>
      <c r="B3" s="22"/>
      <c r="C3" s="22"/>
      <c r="D3" s="22"/>
      <c r="E3" s="22"/>
    </row>
    <row r="4" spans="1:6" x14ac:dyDescent="0.25">
      <c r="A4" s="22"/>
      <c r="B4" s="22"/>
      <c r="C4" s="22"/>
      <c r="D4" s="22"/>
      <c r="E4" s="24"/>
    </row>
    <row r="5" spans="1:6" x14ac:dyDescent="0.25">
      <c r="A5" s="22"/>
      <c r="B5" s="22"/>
      <c r="C5" s="22"/>
      <c r="D5" s="22"/>
      <c r="E5" s="22"/>
    </row>
    <row r="6" spans="1:6" x14ac:dyDescent="0.25">
      <c r="A6" s="22"/>
      <c r="B6" s="22"/>
      <c r="C6" s="22"/>
      <c r="D6" s="22"/>
      <c r="E6" s="22"/>
    </row>
    <row r="7" spans="1:6" x14ac:dyDescent="0.25">
      <c r="A7" s="22" t="s">
        <v>40</v>
      </c>
      <c r="B7" s="22" t="s">
        <v>41</v>
      </c>
      <c r="C7" s="29">
        <v>44652</v>
      </c>
      <c r="D7" s="29">
        <v>45017</v>
      </c>
      <c r="E7" s="29">
        <v>45383</v>
      </c>
      <c r="F7" s="35">
        <v>45748</v>
      </c>
    </row>
    <row r="8" spans="1:6" x14ac:dyDescent="0.25">
      <c r="A8" s="22"/>
      <c r="B8" s="22"/>
      <c r="C8" s="22"/>
      <c r="D8" s="22"/>
      <c r="E8" s="22"/>
    </row>
    <row r="9" spans="1:6" x14ac:dyDescent="0.25">
      <c r="A9" s="22" t="s">
        <v>42</v>
      </c>
      <c r="B9" s="22" t="s">
        <v>43</v>
      </c>
      <c r="C9" s="30">
        <v>143042.38520000002</v>
      </c>
      <c r="D9" s="30">
        <v>146545.11300000001</v>
      </c>
      <c r="E9" s="30">
        <v>149759.42636416666</v>
      </c>
      <c r="F9" s="30">
        <f>'Non-Commissioned 2025'!E50*1.1</f>
        <v>154354.7600356667</v>
      </c>
    </row>
    <row r="10" spans="1:6" x14ac:dyDescent="0.25">
      <c r="A10" s="22" t="s">
        <v>44</v>
      </c>
      <c r="B10" s="22" t="s">
        <v>45</v>
      </c>
      <c r="C10" s="30">
        <v>157346.62372000003</v>
      </c>
      <c r="D10" s="30">
        <v>161199.62430000002</v>
      </c>
      <c r="E10" s="30">
        <v>164735.36900058333</v>
      </c>
      <c r="F10" s="36">
        <f>F9*1.1</f>
        <v>169790.23603923336</v>
      </c>
    </row>
    <row r="11" spans="1:6" x14ac:dyDescent="0.25">
      <c r="A11" s="22" t="s">
        <v>46</v>
      </c>
      <c r="B11" s="22" t="s">
        <v>47</v>
      </c>
      <c r="C11" s="30">
        <v>173081.28609200005</v>
      </c>
      <c r="D11" s="30">
        <v>177319.58673000004</v>
      </c>
      <c r="E11" s="30">
        <v>181208.90590064169</v>
      </c>
      <c r="F11" s="36">
        <f>F10*1.1</f>
        <v>186769.25964315672</v>
      </c>
    </row>
    <row r="12" spans="1:6" x14ac:dyDescent="0.25">
      <c r="A12" s="22"/>
      <c r="B12" s="22"/>
      <c r="C12" s="22"/>
      <c r="D12" s="28"/>
      <c r="E12" s="22"/>
    </row>
    <row r="13" spans="1:6" x14ac:dyDescent="0.25">
      <c r="A13" s="22"/>
      <c r="B13" s="22"/>
      <c r="C13" s="28"/>
      <c r="D13" s="28"/>
      <c r="E13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Non-Commissioned 2024</vt:lpstr>
      <vt:lpstr>Non-Commissioned 2025</vt:lpstr>
      <vt:lpstr>Commissioned 2024</vt:lpstr>
      <vt:lpstr>Commissioned 2025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Bailey</dc:creator>
  <cp:lastModifiedBy>Andrew Green</cp:lastModifiedBy>
  <dcterms:created xsi:type="dcterms:W3CDTF">2024-06-28T10:44:57Z</dcterms:created>
  <dcterms:modified xsi:type="dcterms:W3CDTF">2025-07-02T14:36:40Z</dcterms:modified>
</cp:coreProperties>
</file>