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EAE2" lockStructure="1"/>
  <bookViews>
    <workbookView xWindow="-90" yWindow="270" windowWidth="25170" windowHeight="5520"/>
  </bookViews>
  <sheets>
    <sheet name="Low Flow Calculation" sheetId="7" r:id="rId1"/>
    <sheet name="Newfoundland 1-day " sheetId="1" state="hidden" r:id="rId2"/>
    <sheet name="Newfoundland 7-day" sheetId="4" state="hidden" r:id="rId3"/>
    <sheet name="Labrador 1-day" sheetId="5" state="hidden" r:id="rId4"/>
    <sheet name="Labrador 7-day" sheetId="6" state="hidden" r:id="rId5"/>
  </sheets>
  <definedNames>
    <definedName name="_xlnm.Print_Area" localSheetId="0">'Low Flow Calculation'!$A$1:$AB$29</definedName>
  </definedNames>
  <calcPr calcId="145621"/>
</workbook>
</file>

<file path=xl/calcChain.xml><?xml version="1.0" encoding="utf-8"?>
<calcChain xmlns="http://schemas.openxmlformats.org/spreadsheetml/2006/main">
  <c r="D11" i="7" l="1"/>
  <c r="F11" i="7" l="1"/>
  <c r="E11" i="7"/>
  <c r="P2" i="6" l="1"/>
  <c r="P2" i="5"/>
  <c r="P2" i="4" l="1"/>
  <c r="P2" i="1"/>
  <c r="H3" i="1" s="1"/>
  <c r="I3" i="1" s="1"/>
  <c r="E3" i="1"/>
  <c r="F3" i="1"/>
  <c r="B117" i="6"/>
  <c r="E117" i="6" s="1"/>
  <c r="F117" i="6" s="1"/>
  <c r="B116" i="6"/>
  <c r="E116" i="6" s="1"/>
  <c r="F116" i="6" s="1"/>
  <c r="B115" i="6"/>
  <c r="E115" i="6" s="1"/>
  <c r="F115" i="6" s="1"/>
  <c r="B114" i="6"/>
  <c r="E114" i="6" s="1"/>
  <c r="F114" i="6" s="1"/>
  <c r="B113" i="6"/>
  <c r="E113" i="6" s="1"/>
  <c r="F113" i="6" s="1"/>
  <c r="B112" i="6"/>
  <c r="E112" i="6" s="1"/>
  <c r="F112" i="6" s="1"/>
  <c r="B111" i="6"/>
  <c r="E111" i="6" s="1"/>
  <c r="F111" i="6" s="1"/>
  <c r="H111" i="6" s="1"/>
  <c r="B110" i="6"/>
  <c r="E110" i="6" s="1"/>
  <c r="F110" i="6" s="1"/>
  <c r="B109" i="6"/>
  <c r="E109" i="6" s="1"/>
  <c r="F109" i="6" s="1"/>
  <c r="B108" i="6"/>
  <c r="E108" i="6" s="1"/>
  <c r="F108" i="6" s="1"/>
  <c r="B107" i="6"/>
  <c r="E107" i="6" s="1"/>
  <c r="F107" i="6" s="1"/>
  <c r="H107" i="6" s="1"/>
  <c r="B106" i="6"/>
  <c r="E106" i="6" s="1"/>
  <c r="F106" i="6" s="1"/>
  <c r="B105" i="6"/>
  <c r="E105" i="6" s="1"/>
  <c r="F105" i="6" s="1"/>
  <c r="B104" i="6"/>
  <c r="E104" i="6" s="1"/>
  <c r="F104" i="6" s="1"/>
  <c r="B103" i="6"/>
  <c r="E103" i="6" s="1"/>
  <c r="F103" i="6" s="1"/>
  <c r="H103" i="6" s="1"/>
  <c r="B102" i="6"/>
  <c r="E102" i="6" s="1"/>
  <c r="F102" i="6" s="1"/>
  <c r="B101" i="6"/>
  <c r="E101" i="6" s="1"/>
  <c r="F101" i="6" s="1"/>
  <c r="B100" i="6"/>
  <c r="E100" i="6" s="1"/>
  <c r="F100" i="6" s="1"/>
  <c r="B99" i="6"/>
  <c r="E99" i="6" s="1"/>
  <c r="F99" i="6" s="1"/>
  <c r="H99" i="6" s="1"/>
  <c r="B98" i="6"/>
  <c r="E98" i="6" s="1"/>
  <c r="F98" i="6" s="1"/>
  <c r="B97" i="6"/>
  <c r="E97" i="6" s="1"/>
  <c r="F97" i="6" s="1"/>
  <c r="B96" i="6"/>
  <c r="E96" i="6" s="1"/>
  <c r="F96" i="6" s="1"/>
  <c r="B95" i="6"/>
  <c r="E95" i="6" s="1"/>
  <c r="F95" i="6" s="1"/>
  <c r="H95" i="6" s="1"/>
  <c r="B94" i="6"/>
  <c r="E94" i="6" s="1"/>
  <c r="F94" i="6" s="1"/>
  <c r="B93" i="6"/>
  <c r="E93" i="6" s="1"/>
  <c r="F93" i="6" s="1"/>
  <c r="B92" i="6"/>
  <c r="E92" i="6" s="1"/>
  <c r="F92" i="6" s="1"/>
  <c r="B91" i="6"/>
  <c r="E91" i="6" s="1"/>
  <c r="F91" i="6" s="1"/>
  <c r="H91" i="6" s="1"/>
  <c r="B90" i="6"/>
  <c r="E90" i="6" s="1"/>
  <c r="F90" i="6" s="1"/>
  <c r="B89" i="6"/>
  <c r="E89" i="6" s="1"/>
  <c r="F89" i="6" s="1"/>
  <c r="B88" i="6"/>
  <c r="E88" i="6" s="1"/>
  <c r="F88" i="6" s="1"/>
  <c r="B87" i="6"/>
  <c r="E87" i="6" s="1"/>
  <c r="F87" i="6" s="1"/>
  <c r="H87" i="6" s="1"/>
  <c r="B86" i="6"/>
  <c r="E86" i="6" s="1"/>
  <c r="F86" i="6" s="1"/>
  <c r="B85" i="6"/>
  <c r="E85" i="6" s="1"/>
  <c r="F85" i="6" s="1"/>
  <c r="E84" i="6"/>
  <c r="F84" i="6" s="1"/>
  <c r="B84" i="6"/>
  <c r="B83" i="6"/>
  <c r="E83" i="6" s="1"/>
  <c r="F83" i="6" s="1"/>
  <c r="E82" i="6"/>
  <c r="F82" i="6" s="1"/>
  <c r="B82" i="6"/>
  <c r="B81" i="6"/>
  <c r="E81" i="6" s="1"/>
  <c r="F81" i="6" s="1"/>
  <c r="H81" i="6" s="1"/>
  <c r="E80" i="6"/>
  <c r="F80" i="6" s="1"/>
  <c r="B80" i="6"/>
  <c r="B79" i="6"/>
  <c r="E79" i="6" s="1"/>
  <c r="F79" i="6" s="1"/>
  <c r="E78" i="6"/>
  <c r="F78" i="6" s="1"/>
  <c r="H78" i="6" s="1"/>
  <c r="B78" i="6"/>
  <c r="B77" i="6"/>
  <c r="E77" i="6" s="1"/>
  <c r="F77" i="6" s="1"/>
  <c r="E76" i="6"/>
  <c r="F76" i="6" s="1"/>
  <c r="B76" i="6"/>
  <c r="B75" i="6"/>
  <c r="E75" i="6" s="1"/>
  <c r="F75" i="6" s="1"/>
  <c r="E74" i="6"/>
  <c r="F74" i="6" s="1"/>
  <c r="B74" i="6"/>
  <c r="B73" i="6"/>
  <c r="E73" i="6" s="1"/>
  <c r="F73" i="6" s="1"/>
  <c r="H73" i="6" s="1"/>
  <c r="E72" i="6"/>
  <c r="F72" i="6" s="1"/>
  <c r="B72" i="6"/>
  <c r="B71" i="6"/>
  <c r="E71" i="6" s="1"/>
  <c r="F71" i="6" s="1"/>
  <c r="E70" i="6"/>
  <c r="F70" i="6" s="1"/>
  <c r="H70" i="6" s="1"/>
  <c r="B70" i="6"/>
  <c r="B69" i="6"/>
  <c r="E69" i="6" s="1"/>
  <c r="F69" i="6" s="1"/>
  <c r="E68" i="6"/>
  <c r="F68" i="6" s="1"/>
  <c r="B68" i="6"/>
  <c r="B67" i="6"/>
  <c r="E67" i="6" s="1"/>
  <c r="F67" i="6" s="1"/>
  <c r="E66" i="6"/>
  <c r="F66" i="6" s="1"/>
  <c r="B66" i="6"/>
  <c r="B65" i="6"/>
  <c r="E65" i="6" s="1"/>
  <c r="F65" i="6" s="1"/>
  <c r="H65" i="6" s="1"/>
  <c r="E64" i="6"/>
  <c r="F64" i="6" s="1"/>
  <c r="B64" i="6"/>
  <c r="B63" i="6"/>
  <c r="E63" i="6" s="1"/>
  <c r="F63" i="6" s="1"/>
  <c r="E62" i="6"/>
  <c r="F62" i="6" s="1"/>
  <c r="H62" i="6" s="1"/>
  <c r="B62" i="6"/>
  <c r="B61" i="6"/>
  <c r="E61" i="6" s="1"/>
  <c r="F61" i="6" s="1"/>
  <c r="E60" i="6"/>
  <c r="F60" i="6" s="1"/>
  <c r="B60" i="6"/>
  <c r="B59" i="6"/>
  <c r="E59" i="6" s="1"/>
  <c r="F59" i="6" s="1"/>
  <c r="E58" i="6"/>
  <c r="F58" i="6" s="1"/>
  <c r="B58" i="6"/>
  <c r="B57" i="6"/>
  <c r="E57" i="6" s="1"/>
  <c r="F57" i="6" s="1"/>
  <c r="H57" i="6" s="1"/>
  <c r="E56" i="6"/>
  <c r="F56" i="6" s="1"/>
  <c r="B56" i="6"/>
  <c r="B55" i="6"/>
  <c r="E55" i="6" s="1"/>
  <c r="F55" i="6" s="1"/>
  <c r="E54" i="6"/>
  <c r="F54" i="6" s="1"/>
  <c r="H54" i="6" s="1"/>
  <c r="B54" i="6"/>
  <c r="B53" i="6"/>
  <c r="E53" i="6" s="1"/>
  <c r="F53" i="6" s="1"/>
  <c r="E52" i="6"/>
  <c r="F52" i="6" s="1"/>
  <c r="B52" i="6"/>
  <c r="B51" i="6"/>
  <c r="E51" i="6" s="1"/>
  <c r="F51" i="6" s="1"/>
  <c r="E50" i="6"/>
  <c r="F50" i="6" s="1"/>
  <c r="B50" i="6"/>
  <c r="B49" i="6"/>
  <c r="E49" i="6" s="1"/>
  <c r="F49" i="6" s="1"/>
  <c r="H49" i="6" s="1"/>
  <c r="E48" i="6"/>
  <c r="F48" i="6" s="1"/>
  <c r="B48" i="6"/>
  <c r="B47" i="6"/>
  <c r="E47" i="6" s="1"/>
  <c r="F47" i="6" s="1"/>
  <c r="E46" i="6"/>
  <c r="F46" i="6" s="1"/>
  <c r="H46" i="6" s="1"/>
  <c r="B46" i="6"/>
  <c r="B45" i="6"/>
  <c r="E45" i="6" s="1"/>
  <c r="F45" i="6" s="1"/>
  <c r="E44" i="6"/>
  <c r="F44" i="6" s="1"/>
  <c r="B44" i="6"/>
  <c r="B43" i="6"/>
  <c r="E43" i="6" s="1"/>
  <c r="F43" i="6" s="1"/>
  <c r="E42" i="6"/>
  <c r="F42" i="6" s="1"/>
  <c r="B42" i="6"/>
  <c r="B41" i="6"/>
  <c r="E41" i="6" s="1"/>
  <c r="F41" i="6" s="1"/>
  <c r="H41" i="6" s="1"/>
  <c r="E40" i="6"/>
  <c r="F40" i="6" s="1"/>
  <c r="B40" i="6"/>
  <c r="B39" i="6"/>
  <c r="E39" i="6" s="1"/>
  <c r="F39" i="6" s="1"/>
  <c r="E38" i="6"/>
  <c r="F38" i="6" s="1"/>
  <c r="H38" i="6" s="1"/>
  <c r="B38" i="6"/>
  <c r="B37" i="6"/>
  <c r="E37" i="6" s="1"/>
  <c r="F37" i="6" s="1"/>
  <c r="E36" i="6"/>
  <c r="F36" i="6" s="1"/>
  <c r="B36" i="6"/>
  <c r="B35" i="6"/>
  <c r="E35" i="6" s="1"/>
  <c r="F35" i="6" s="1"/>
  <c r="E34" i="6"/>
  <c r="F34" i="6" s="1"/>
  <c r="B34" i="6"/>
  <c r="B33" i="6"/>
  <c r="E33" i="6" s="1"/>
  <c r="F33" i="6" s="1"/>
  <c r="H33" i="6" s="1"/>
  <c r="E32" i="6"/>
  <c r="F32" i="6" s="1"/>
  <c r="B32" i="6"/>
  <c r="B31" i="6"/>
  <c r="E31" i="6" s="1"/>
  <c r="F31" i="6" s="1"/>
  <c r="E30" i="6"/>
  <c r="F30" i="6" s="1"/>
  <c r="H30" i="6" s="1"/>
  <c r="B30" i="6"/>
  <c r="B29" i="6"/>
  <c r="E29" i="6" s="1"/>
  <c r="F29" i="6" s="1"/>
  <c r="E28" i="6"/>
  <c r="F28" i="6" s="1"/>
  <c r="B28" i="6"/>
  <c r="B27" i="6"/>
  <c r="E27" i="6" s="1"/>
  <c r="F27" i="6" s="1"/>
  <c r="E26" i="6"/>
  <c r="F26" i="6" s="1"/>
  <c r="B26" i="6"/>
  <c r="B25" i="6"/>
  <c r="E25" i="6" s="1"/>
  <c r="F25" i="6" s="1"/>
  <c r="H25" i="6" s="1"/>
  <c r="E24" i="6"/>
  <c r="F24" i="6" s="1"/>
  <c r="B24" i="6"/>
  <c r="B23" i="6"/>
  <c r="E23" i="6" s="1"/>
  <c r="F23" i="6" s="1"/>
  <c r="E22" i="6"/>
  <c r="F22" i="6" s="1"/>
  <c r="H22" i="6" s="1"/>
  <c r="B22" i="6"/>
  <c r="B21" i="6"/>
  <c r="E21" i="6" s="1"/>
  <c r="F21" i="6" s="1"/>
  <c r="E20" i="6"/>
  <c r="F20" i="6" s="1"/>
  <c r="B20" i="6"/>
  <c r="B19" i="6"/>
  <c r="E19" i="6" s="1"/>
  <c r="F19" i="6" s="1"/>
  <c r="E18" i="6"/>
  <c r="F18" i="6" s="1"/>
  <c r="B18" i="6"/>
  <c r="B17" i="6"/>
  <c r="E17" i="6" s="1"/>
  <c r="F17" i="6" s="1"/>
  <c r="H17" i="6" s="1"/>
  <c r="E16" i="6"/>
  <c r="F16" i="6" s="1"/>
  <c r="B16" i="6"/>
  <c r="B15" i="6"/>
  <c r="E15" i="6" s="1"/>
  <c r="F15" i="6" s="1"/>
  <c r="E14" i="6"/>
  <c r="F14" i="6" s="1"/>
  <c r="H14" i="6" s="1"/>
  <c r="B14" i="6"/>
  <c r="B13" i="6"/>
  <c r="E13" i="6" s="1"/>
  <c r="F13" i="6" s="1"/>
  <c r="E12" i="6"/>
  <c r="F12" i="6" s="1"/>
  <c r="B12" i="6"/>
  <c r="B11" i="6"/>
  <c r="E11" i="6" s="1"/>
  <c r="F11" i="6" s="1"/>
  <c r="E10" i="6"/>
  <c r="F10" i="6" s="1"/>
  <c r="B10" i="6"/>
  <c r="B9" i="6"/>
  <c r="E9" i="6" s="1"/>
  <c r="F9" i="6" s="1"/>
  <c r="H9" i="6" s="1"/>
  <c r="E8" i="6"/>
  <c r="F8" i="6" s="1"/>
  <c r="B8" i="6"/>
  <c r="B7" i="6"/>
  <c r="E7" i="6" s="1"/>
  <c r="F7" i="6" s="1"/>
  <c r="B6" i="6"/>
  <c r="E6" i="6" s="1"/>
  <c r="F6" i="6" s="1"/>
  <c r="H6" i="6" s="1"/>
  <c r="B5" i="6"/>
  <c r="E5" i="6" s="1"/>
  <c r="F5" i="6" s="1"/>
  <c r="B4" i="6"/>
  <c r="E4" i="6" s="1"/>
  <c r="F4" i="6" s="1"/>
  <c r="B3" i="6"/>
  <c r="E3" i="6" s="1"/>
  <c r="F3" i="6" s="1"/>
  <c r="B117" i="5"/>
  <c r="E117" i="5" s="1"/>
  <c r="F117" i="5" s="1"/>
  <c r="B116" i="5"/>
  <c r="E116" i="5" s="1"/>
  <c r="F116" i="5" s="1"/>
  <c r="B115" i="5"/>
  <c r="E115" i="5" s="1"/>
  <c r="F115" i="5" s="1"/>
  <c r="B114" i="5"/>
  <c r="E114" i="5" s="1"/>
  <c r="F114" i="5" s="1"/>
  <c r="B113" i="5"/>
  <c r="E113" i="5" s="1"/>
  <c r="F113" i="5" s="1"/>
  <c r="B112" i="5"/>
  <c r="E112" i="5" s="1"/>
  <c r="F112" i="5" s="1"/>
  <c r="B111" i="5"/>
  <c r="E111" i="5" s="1"/>
  <c r="F111" i="5" s="1"/>
  <c r="B110" i="5"/>
  <c r="E110" i="5" s="1"/>
  <c r="F110" i="5" s="1"/>
  <c r="B109" i="5"/>
  <c r="E109" i="5" s="1"/>
  <c r="F109" i="5" s="1"/>
  <c r="B108" i="5"/>
  <c r="E108" i="5" s="1"/>
  <c r="F108" i="5" s="1"/>
  <c r="B107" i="5"/>
  <c r="E107" i="5" s="1"/>
  <c r="F107" i="5" s="1"/>
  <c r="B106" i="5"/>
  <c r="E106" i="5" s="1"/>
  <c r="F106" i="5" s="1"/>
  <c r="B105" i="5"/>
  <c r="E105" i="5" s="1"/>
  <c r="F105" i="5" s="1"/>
  <c r="B104" i="5"/>
  <c r="E104" i="5" s="1"/>
  <c r="F104" i="5" s="1"/>
  <c r="B103" i="5"/>
  <c r="E103" i="5" s="1"/>
  <c r="F103" i="5" s="1"/>
  <c r="B102" i="5"/>
  <c r="E102" i="5" s="1"/>
  <c r="F102" i="5" s="1"/>
  <c r="B101" i="5"/>
  <c r="E101" i="5" s="1"/>
  <c r="F101" i="5" s="1"/>
  <c r="B100" i="5"/>
  <c r="E100" i="5" s="1"/>
  <c r="F100" i="5" s="1"/>
  <c r="B99" i="5"/>
  <c r="E99" i="5" s="1"/>
  <c r="F99" i="5" s="1"/>
  <c r="B98" i="5"/>
  <c r="E98" i="5" s="1"/>
  <c r="F98" i="5" s="1"/>
  <c r="B97" i="5"/>
  <c r="E97" i="5" s="1"/>
  <c r="F97" i="5" s="1"/>
  <c r="B96" i="5"/>
  <c r="E96" i="5" s="1"/>
  <c r="F96" i="5" s="1"/>
  <c r="B95" i="5"/>
  <c r="E95" i="5" s="1"/>
  <c r="F95" i="5" s="1"/>
  <c r="B94" i="5"/>
  <c r="E94" i="5" s="1"/>
  <c r="F94" i="5" s="1"/>
  <c r="B93" i="5"/>
  <c r="E93" i="5" s="1"/>
  <c r="F93" i="5" s="1"/>
  <c r="B92" i="5"/>
  <c r="E92" i="5" s="1"/>
  <c r="F92" i="5" s="1"/>
  <c r="B91" i="5"/>
  <c r="E91" i="5" s="1"/>
  <c r="F91" i="5" s="1"/>
  <c r="B90" i="5"/>
  <c r="E90" i="5" s="1"/>
  <c r="F90" i="5" s="1"/>
  <c r="B89" i="5"/>
  <c r="E89" i="5" s="1"/>
  <c r="F89" i="5" s="1"/>
  <c r="B88" i="5"/>
  <c r="E88" i="5" s="1"/>
  <c r="F88" i="5" s="1"/>
  <c r="B87" i="5"/>
  <c r="E87" i="5" s="1"/>
  <c r="F87" i="5" s="1"/>
  <c r="B86" i="5"/>
  <c r="E86" i="5" s="1"/>
  <c r="F86" i="5" s="1"/>
  <c r="B85" i="5"/>
  <c r="E85" i="5" s="1"/>
  <c r="F85" i="5" s="1"/>
  <c r="B84" i="5"/>
  <c r="E84" i="5" s="1"/>
  <c r="F84" i="5" s="1"/>
  <c r="B83" i="5"/>
  <c r="E83" i="5" s="1"/>
  <c r="F83" i="5" s="1"/>
  <c r="B82" i="5"/>
  <c r="E82" i="5" s="1"/>
  <c r="F82" i="5" s="1"/>
  <c r="B81" i="5"/>
  <c r="E81" i="5" s="1"/>
  <c r="F81" i="5" s="1"/>
  <c r="B80" i="5"/>
  <c r="E80" i="5" s="1"/>
  <c r="F80" i="5" s="1"/>
  <c r="B79" i="5"/>
  <c r="E79" i="5" s="1"/>
  <c r="F79" i="5" s="1"/>
  <c r="B78" i="5"/>
  <c r="E78" i="5" s="1"/>
  <c r="F78" i="5" s="1"/>
  <c r="B77" i="5"/>
  <c r="E77" i="5" s="1"/>
  <c r="F77" i="5" s="1"/>
  <c r="B76" i="5"/>
  <c r="E76" i="5" s="1"/>
  <c r="F76" i="5" s="1"/>
  <c r="B75" i="5"/>
  <c r="E75" i="5" s="1"/>
  <c r="F75" i="5" s="1"/>
  <c r="B74" i="5"/>
  <c r="E74" i="5" s="1"/>
  <c r="F74" i="5" s="1"/>
  <c r="B73" i="5"/>
  <c r="E73" i="5" s="1"/>
  <c r="F73" i="5" s="1"/>
  <c r="B72" i="5"/>
  <c r="E72" i="5" s="1"/>
  <c r="F72" i="5" s="1"/>
  <c r="B71" i="5"/>
  <c r="E71" i="5" s="1"/>
  <c r="F71" i="5" s="1"/>
  <c r="B70" i="5"/>
  <c r="E70" i="5" s="1"/>
  <c r="F70" i="5" s="1"/>
  <c r="B69" i="5"/>
  <c r="E69" i="5" s="1"/>
  <c r="F69" i="5" s="1"/>
  <c r="B68" i="5"/>
  <c r="E68" i="5" s="1"/>
  <c r="F68" i="5" s="1"/>
  <c r="B67" i="5"/>
  <c r="E67" i="5" s="1"/>
  <c r="F67" i="5" s="1"/>
  <c r="B66" i="5"/>
  <c r="E66" i="5" s="1"/>
  <c r="F66" i="5" s="1"/>
  <c r="B65" i="5"/>
  <c r="E65" i="5" s="1"/>
  <c r="F65" i="5" s="1"/>
  <c r="B64" i="5"/>
  <c r="E64" i="5" s="1"/>
  <c r="F64" i="5" s="1"/>
  <c r="B63" i="5"/>
  <c r="E63" i="5" s="1"/>
  <c r="F63" i="5" s="1"/>
  <c r="B62" i="5"/>
  <c r="E62" i="5" s="1"/>
  <c r="F62" i="5" s="1"/>
  <c r="B61" i="5"/>
  <c r="E61" i="5" s="1"/>
  <c r="F61" i="5" s="1"/>
  <c r="B60" i="5"/>
  <c r="E60" i="5" s="1"/>
  <c r="F60" i="5" s="1"/>
  <c r="B59" i="5"/>
  <c r="E59" i="5" s="1"/>
  <c r="F59" i="5" s="1"/>
  <c r="B58" i="5"/>
  <c r="E58" i="5" s="1"/>
  <c r="F58" i="5" s="1"/>
  <c r="B57" i="5"/>
  <c r="E57" i="5" s="1"/>
  <c r="F57" i="5" s="1"/>
  <c r="B56" i="5"/>
  <c r="E56" i="5" s="1"/>
  <c r="F56" i="5" s="1"/>
  <c r="B55" i="5"/>
  <c r="E55" i="5" s="1"/>
  <c r="F55" i="5" s="1"/>
  <c r="B54" i="5"/>
  <c r="E54" i="5" s="1"/>
  <c r="F54" i="5" s="1"/>
  <c r="B53" i="5"/>
  <c r="E53" i="5" s="1"/>
  <c r="F53" i="5" s="1"/>
  <c r="B52" i="5"/>
  <c r="E52" i="5" s="1"/>
  <c r="F52" i="5" s="1"/>
  <c r="B51" i="5"/>
  <c r="E51" i="5" s="1"/>
  <c r="F51" i="5" s="1"/>
  <c r="B50" i="5"/>
  <c r="E50" i="5" s="1"/>
  <c r="F50" i="5" s="1"/>
  <c r="B49" i="5"/>
  <c r="E49" i="5" s="1"/>
  <c r="F49" i="5" s="1"/>
  <c r="B48" i="5"/>
  <c r="E48" i="5" s="1"/>
  <c r="F48" i="5" s="1"/>
  <c r="B47" i="5"/>
  <c r="E47" i="5" s="1"/>
  <c r="F47" i="5" s="1"/>
  <c r="B46" i="5"/>
  <c r="E46" i="5" s="1"/>
  <c r="F46" i="5" s="1"/>
  <c r="B45" i="5"/>
  <c r="E45" i="5" s="1"/>
  <c r="F45" i="5" s="1"/>
  <c r="B44" i="5"/>
  <c r="E44" i="5" s="1"/>
  <c r="F44" i="5" s="1"/>
  <c r="B43" i="5"/>
  <c r="E43" i="5" s="1"/>
  <c r="F43" i="5" s="1"/>
  <c r="B42" i="5"/>
  <c r="E42" i="5" s="1"/>
  <c r="F42" i="5" s="1"/>
  <c r="B41" i="5"/>
  <c r="E41" i="5" s="1"/>
  <c r="F41" i="5" s="1"/>
  <c r="B40" i="5"/>
  <c r="E40" i="5" s="1"/>
  <c r="F40" i="5" s="1"/>
  <c r="B39" i="5"/>
  <c r="E39" i="5" s="1"/>
  <c r="F39" i="5" s="1"/>
  <c r="B38" i="5"/>
  <c r="E38" i="5" s="1"/>
  <c r="F38" i="5" s="1"/>
  <c r="B37" i="5"/>
  <c r="E37" i="5" s="1"/>
  <c r="F37" i="5" s="1"/>
  <c r="B36" i="5"/>
  <c r="E36" i="5" s="1"/>
  <c r="F36" i="5" s="1"/>
  <c r="B35" i="5"/>
  <c r="E35" i="5" s="1"/>
  <c r="F35" i="5" s="1"/>
  <c r="B34" i="5"/>
  <c r="E34" i="5" s="1"/>
  <c r="F34" i="5" s="1"/>
  <c r="B33" i="5"/>
  <c r="E33" i="5" s="1"/>
  <c r="F33" i="5" s="1"/>
  <c r="B32" i="5"/>
  <c r="E32" i="5" s="1"/>
  <c r="F32" i="5" s="1"/>
  <c r="B31" i="5"/>
  <c r="E31" i="5" s="1"/>
  <c r="F31" i="5" s="1"/>
  <c r="B30" i="5"/>
  <c r="E30" i="5" s="1"/>
  <c r="F30" i="5" s="1"/>
  <c r="B29" i="5"/>
  <c r="E29" i="5" s="1"/>
  <c r="F29" i="5" s="1"/>
  <c r="B28" i="5"/>
  <c r="E28" i="5" s="1"/>
  <c r="F28" i="5" s="1"/>
  <c r="B27" i="5"/>
  <c r="E27" i="5" s="1"/>
  <c r="F27" i="5" s="1"/>
  <c r="B26" i="5"/>
  <c r="E26" i="5" s="1"/>
  <c r="F26" i="5" s="1"/>
  <c r="B25" i="5"/>
  <c r="E25" i="5" s="1"/>
  <c r="F25" i="5" s="1"/>
  <c r="B24" i="5"/>
  <c r="E24" i="5" s="1"/>
  <c r="F24" i="5" s="1"/>
  <c r="B23" i="5"/>
  <c r="E23" i="5" s="1"/>
  <c r="F23" i="5" s="1"/>
  <c r="B22" i="5"/>
  <c r="E22" i="5" s="1"/>
  <c r="F22" i="5" s="1"/>
  <c r="B21" i="5"/>
  <c r="E21" i="5" s="1"/>
  <c r="F21" i="5" s="1"/>
  <c r="B20" i="5"/>
  <c r="E20" i="5" s="1"/>
  <c r="F20" i="5" s="1"/>
  <c r="B19" i="5"/>
  <c r="E19" i="5" s="1"/>
  <c r="F19" i="5" s="1"/>
  <c r="B18" i="5"/>
  <c r="E18" i="5" s="1"/>
  <c r="F18" i="5" s="1"/>
  <c r="B17" i="5"/>
  <c r="E17" i="5" s="1"/>
  <c r="F17" i="5" s="1"/>
  <c r="B16" i="5"/>
  <c r="E16" i="5" s="1"/>
  <c r="F16" i="5" s="1"/>
  <c r="B15" i="5"/>
  <c r="E15" i="5" s="1"/>
  <c r="F15" i="5" s="1"/>
  <c r="B14" i="5"/>
  <c r="E14" i="5" s="1"/>
  <c r="F14" i="5" s="1"/>
  <c r="B13" i="5"/>
  <c r="E13" i="5" s="1"/>
  <c r="F13" i="5" s="1"/>
  <c r="B12" i="5"/>
  <c r="E12" i="5" s="1"/>
  <c r="F12" i="5" s="1"/>
  <c r="B11" i="5"/>
  <c r="E11" i="5" s="1"/>
  <c r="F11" i="5" s="1"/>
  <c r="B10" i="5"/>
  <c r="E10" i="5" s="1"/>
  <c r="F10" i="5" s="1"/>
  <c r="B9" i="5"/>
  <c r="E9" i="5" s="1"/>
  <c r="F9" i="5" s="1"/>
  <c r="B8" i="5"/>
  <c r="E8" i="5" s="1"/>
  <c r="F8" i="5" s="1"/>
  <c r="B7" i="5"/>
  <c r="E7" i="5" s="1"/>
  <c r="F7" i="5" s="1"/>
  <c r="B6" i="5"/>
  <c r="E6" i="5" s="1"/>
  <c r="F6" i="5" s="1"/>
  <c r="B5" i="5"/>
  <c r="E5" i="5" s="1"/>
  <c r="F5" i="5" s="1"/>
  <c r="B4" i="5"/>
  <c r="E4" i="5" s="1"/>
  <c r="F4" i="5" s="1"/>
  <c r="B3" i="5"/>
  <c r="E3" i="5" s="1"/>
  <c r="F3" i="5" s="1"/>
  <c r="E117" i="4"/>
  <c r="F117" i="4" s="1"/>
  <c r="B117" i="4"/>
  <c r="B116" i="4"/>
  <c r="E116" i="4" s="1"/>
  <c r="F116" i="4" s="1"/>
  <c r="E115" i="4"/>
  <c r="F115" i="4" s="1"/>
  <c r="H115" i="4" s="1"/>
  <c r="B115" i="4"/>
  <c r="B114" i="4"/>
  <c r="E114" i="4" s="1"/>
  <c r="F114" i="4" s="1"/>
  <c r="E113" i="4"/>
  <c r="F113" i="4" s="1"/>
  <c r="B113" i="4"/>
  <c r="B112" i="4"/>
  <c r="E112" i="4" s="1"/>
  <c r="F112" i="4" s="1"/>
  <c r="E111" i="4"/>
  <c r="F111" i="4" s="1"/>
  <c r="B111" i="4"/>
  <c r="B110" i="4"/>
  <c r="E110" i="4" s="1"/>
  <c r="F110" i="4" s="1"/>
  <c r="H110" i="4" s="1"/>
  <c r="E109" i="4"/>
  <c r="F109" i="4" s="1"/>
  <c r="B109" i="4"/>
  <c r="B108" i="4"/>
  <c r="E108" i="4" s="1"/>
  <c r="F108" i="4" s="1"/>
  <c r="E107" i="4"/>
  <c r="F107" i="4" s="1"/>
  <c r="H107" i="4" s="1"/>
  <c r="B107" i="4"/>
  <c r="B106" i="4"/>
  <c r="E106" i="4" s="1"/>
  <c r="F106" i="4" s="1"/>
  <c r="E105" i="4"/>
  <c r="F105" i="4" s="1"/>
  <c r="B105" i="4"/>
  <c r="B104" i="4"/>
  <c r="E104" i="4" s="1"/>
  <c r="F104" i="4" s="1"/>
  <c r="E103" i="4"/>
  <c r="F103" i="4" s="1"/>
  <c r="B103" i="4"/>
  <c r="B102" i="4"/>
  <c r="E102" i="4" s="1"/>
  <c r="F102" i="4" s="1"/>
  <c r="H102" i="4" s="1"/>
  <c r="E101" i="4"/>
  <c r="F101" i="4" s="1"/>
  <c r="B101" i="4"/>
  <c r="B100" i="4"/>
  <c r="E100" i="4" s="1"/>
  <c r="F100" i="4" s="1"/>
  <c r="E99" i="4"/>
  <c r="F99" i="4" s="1"/>
  <c r="H99" i="4" s="1"/>
  <c r="B99" i="4"/>
  <c r="B98" i="4"/>
  <c r="E98" i="4" s="1"/>
  <c r="F98" i="4" s="1"/>
  <c r="E97" i="4"/>
  <c r="F97" i="4" s="1"/>
  <c r="B97" i="4"/>
  <c r="B96" i="4"/>
  <c r="E96" i="4" s="1"/>
  <c r="F96" i="4" s="1"/>
  <c r="E95" i="4"/>
  <c r="F95" i="4" s="1"/>
  <c r="B95" i="4"/>
  <c r="B94" i="4"/>
  <c r="E94" i="4" s="1"/>
  <c r="F94" i="4" s="1"/>
  <c r="H94" i="4" s="1"/>
  <c r="E93" i="4"/>
  <c r="F93" i="4" s="1"/>
  <c r="B93" i="4"/>
  <c r="B92" i="4"/>
  <c r="E92" i="4" s="1"/>
  <c r="F92" i="4" s="1"/>
  <c r="E91" i="4"/>
  <c r="F91" i="4" s="1"/>
  <c r="H91" i="4" s="1"/>
  <c r="B91" i="4"/>
  <c r="B90" i="4"/>
  <c r="E90" i="4" s="1"/>
  <c r="F90" i="4" s="1"/>
  <c r="E89" i="4"/>
  <c r="F89" i="4" s="1"/>
  <c r="B89" i="4"/>
  <c r="B88" i="4"/>
  <c r="E88" i="4" s="1"/>
  <c r="F88" i="4" s="1"/>
  <c r="E87" i="4"/>
  <c r="F87" i="4" s="1"/>
  <c r="B87" i="4"/>
  <c r="B86" i="4"/>
  <c r="E86" i="4" s="1"/>
  <c r="F86" i="4" s="1"/>
  <c r="H86" i="4" s="1"/>
  <c r="E85" i="4"/>
  <c r="F85" i="4" s="1"/>
  <c r="B85" i="4"/>
  <c r="B84" i="4"/>
  <c r="E84" i="4" s="1"/>
  <c r="F84" i="4" s="1"/>
  <c r="E83" i="4"/>
  <c r="F83" i="4" s="1"/>
  <c r="H83" i="4" s="1"/>
  <c r="B83" i="4"/>
  <c r="B82" i="4"/>
  <c r="E82" i="4" s="1"/>
  <c r="F82" i="4" s="1"/>
  <c r="E81" i="4"/>
  <c r="F81" i="4" s="1"/>
  <c r="B81" i="4"/>
  <c r="B80" i="4"/>
  <c r="E80" i="4" s="1"/>
  <c r="F80" i="4" s="1"/>
  <c r="E79" i="4"/>
  <c r="F79" i="4" s="1"/>
  <c r="B79" i="4"/>
  <c r="B78" i="4"/>
  <c r="E78" i="4" s="1"/>
  <c r="F78" i="4" s="1"/>
  <c r="H78" i="4" s="1"/>
  <c r="E77" i="4"/>
  <c r="F77" i="4" s="1"/>
  <c r="B77" i="4"/>
  <c r="B76" i="4"/>
  <c r="E76" i="4" s="1"/>
  <c r="F76" i="4" s="1"/>
  <c r="E75" i="4"/>
  <c r="F75" i="4" s="1"/>
  <c r="H75" i="4" s="1"/>
  <c r="B75" i="4"/>
  <c r="B74" i="4"/>
  <c r="E74" i="4" s="1"/>
  <c r="F74" i="4" s="1"/>
  <c r="E73" i="4"/>
  <c r="F73" i="4" s="1"/>
  <c r="B73" i="4"/>
  <c r="B72" i="4"/>
  <c r="E72" i="4" s="1"/>
  <c r="F72" i="4" s="1"/>
  <c r="E71" i="4"/>
  <c r="F71" i="4" s="1"/>
  <c r="B71" i="4"/>
  <c r="B70" i="4"/>
  <c r="E70" i="4" s="1"/>
  <c r="F70" i="4" s="1"/>
  <c r="H70" i="4" s="1"/>
  <c r="E69" i="4"/>
  <c r="F69" i="4" s="1"/>
  <c r="B69" i="4"/>
  <c r="B68" i="4"/>
  <c r="E68" i="4" s="1"/>
  <c r="F68" i="4" s="1"/>
  <c r="E67" i="4"/>
  <c r="F67" i="4" s="1"/>
  <c r="H67" i="4" s="1"/>
  <c r="B67" i="4"/>
  <c r="B66" i="4"/>
  <c r="E66" i="4" s="1"/>
  <c r="F66" i="4" s="1"/>
  <c r="E65" i="4"/>
  <c r="F65" i="4" s="1"/>
  <c r="B65" i="4"/>
  <c r="B64" i="4"/>
  <c r="E64" i="4" s="1"/>
  <c r="F64" i="4" s="1"/>
  <c r="E63" i="4"/>
  <c r="F63" i="4" s="1"/>
  <c r="B63" i="4"/>
  <c r="B62" i="4"/>
  <c r="E62" i="4" s="1"/>
  <c r="F62" i="4" s="1"/>
  <c r="H62" i="4" s="1"/>
  <c r="E61" i="4"/>
  <c r="F61" i="4" s="1"/>
  <c r="B61" i="4"/>
  <c r="B60" i="4"/>
  <c r="E60" i="4" s="1"/>
  <c r="F60" i="4" s="1"/>
  <c r="E59" i="4"/>
  <c r="F59" i="4" s="1"/>
  <c r="H59" i="4" s="1"/>
  <c r="B59" i="4"/>
  <c r="B58" i="4"/>
  <c r="E58" i="4" s="1"/>
  <c r="F58" i="4" s="1"/>
  <c r="E57" i="4"/>
  <c r="F57" i="4" s="1"/>
  <c r="B57" i="4"/>
  <c r="B56" i="4"/>
  <c r="E56" i="4" s="1"/>
  <c r="F56" i="4" s="1"/>
  <c r="E55" i="4"/>
  <c r="F55" i="4" s="1"/>
  <c r="B55" i="4"/>
  <c r="B54" i="4"/>
  <c r="E54" i="4" s="1"/>
  <c r="F54" i="4" s="1"/>
  <c r="H54" i="4" s="1"/>
  <c r="E53" i="4"/>
  <c r="F53" i="4" s="1"/>
  <c r="B53" i="4"/>
  <c r="B52" i="4"/>
  <c r="E52" i="4" s="1"/>
  <c r="F52" i="4" s="1"/>
  <c r="E51" i="4"/>
  <c r="F51" i="4" s="1"/>
  <c r="H51" i="4" s="1"/>
  <c r="B51" i="4"/>
  <c r="B50" i="4"/>
  <c r="E50" i="4" s="1"/>
  <c r="F50" i="4" s="1"/>
  <c r="E49" i="4"/>
  <c r="F49" i="4" s="1"/>
  <c r="B49" i="4"/>
  <c r="B48" i="4"/>
  <c r="E48" i="4" s="1"/>
  <c r="F48" i="4" s="1"/>
  <c r="E47" i="4"/>
  <c r="F47" i="4" s="1"/>
  <c r="B47" i="4"/>
  <c r="B46" i="4"/>
  <c r="E46" i="4" s="1"/>
  <c r="F46" i="4" s="1"/>
  <c r="H46" i="4" s="1"/>
  <c r="E45" i="4"/>
  <c r="F45" i="4" s="1"/>
  <c r="B45" i="4"/>
  <c r="B44" i="4"/>
  <c r="E44" i="4" s="1"/>
  <c r="F44" i="4" s="1"/>
  <c r="E43" i="4"/>
  <c r="F43" i="4" s="1"/>
  <c r="H43" i="4" s="1"/>
  <c r="B43" i="4"/>
  <c r="B42" i="4"/>
  <c r="E42" i="4" s="1"/>
  <c r="F42" i="4" s="1"/>
  <c r="E41" i="4"/>
  <c r="F41" i="4" s="1"/>
  <c r="B41" i="4"/>
  <c r="B40" i="4"/>
  <c r="E40" i="4" s="1"/>
  <c r="F40" i="4" s="1"/>
  <c r="E39" i="4"/>
  <c r="F39" i="4" s="1"/>
  <c r="B39" i="4"/>
  <c r="B38" i="4"/>
  <c r="E38" i="4" s="1"/>
  <c r="F38" i="4" s="1"/>
  <c r="H38" i="4" s="1"/>
  <c r="E37" i="4"/>
  <c r="F37" i="4" s="1"/>
  <c r="B37" i="4"/>
  <c r="B36" i="4"/>
  <c r="E36" i="4" s="1"/>
  <c r="F36" i="4" s="1"/>
  <c r="E35" i="4"/>
  <c r="F35" i="4" s="1"/>
  <c r="H35" i="4" s="1"/>
  <c r="B35" i="4"/>
  <c r="B34" i="4"/>
  <c r="E34" i="4" s="1"/>
  <c r="F34" i="4" s="1"/>
  <c r="E33" i="4"/>
  <c r="F33" i="4" s="1"/>
  <c r="B33" i="4"/>
  <c r="B32" i="4"/>
  <c r="E32" i="4" s="1"/>
  <c r="F32" i="4" s="1"/>
  <c r="E31" i="4"/>
  <c r="F31" i="4" s="1"/>
  <c r="B31" i="4"/>
  <c r="B30" i="4"/>
  <c r="E30" i="4" s="1"/>
  <c r="F30" i="4" s="1"/>
  <c r="H30" i="4" s="1"/>
  <c r="E29" i="4"/>
  <c r="F29" i="4" s="1"/>
  <c r="B29" i="4"/>
  <c r="B28" i="4"/>
  <c r="E28" i="4" s="1"/>
  <c r="F28" i="4" s="1"/>
  <c r="E27" i="4"/>
  <c r="F27" i="4" s="1"/>
  <c r="H27" i="4" s="1"/>
  <c r="B27" i="4"/>
  <c r="B26" i="4"/>
  <c r="E26" i="4" s="1"/>
  <c r="F26" i="4" s="1"/>
  <c r="E25" i="4"/>
  <c r="F25" i="4" s="1"/>
  <c r="B25" i="4"/>
  <c r="B24" i="4"/>
  <c r="E24" i="4" s="1"/>
  <c r="F24" i="4" s="1"/>
  <c r="E23" i="4"/>
  <c r="F23" i="4" s="1"/>
  <c r="B23" i="4"/>
  <c r="B22" i="4"/>
  <c r="E22" i="4" s="1"/>
  <c r="F22" i="4" s="1"/>
  <c r="H22" i="4" s="1"/>
  <c r="E21" i="4"/>
  <c r="F21" i="4" s="1"/>
  <c r="B21" i="4"/>
  <c r="B20" i="4"/>
  <c r="E20" i="4" s="1"/>
  <c r="F20" i="4" s="1"/>
  <c r="E19" i="4"/>
  <c r="F19" i="4" s="1"/>
  <c r="H19" i="4" s="1"/>
  <c r="B19" i="4"/>
  <c r="B18" i="4"/>
  <c r="E18" i="4" s="1"/>
  <c r="F18" i="4" s="1"/>
  <c r="E17" i="4"/>
  <c r="F17" i="4" s="1"/>
  <c r="B17" i="4"/>
  <c r="B16" i="4"/>
  <c r="E16" i="4" s="1"/>
  <c r="F16" i="4" s="1"/>
  <c r="E15" i="4"/>
  <c r="F15" i="4" s="1"/>
  <c r="B15" i="4"/>
  <c r="B14" i="4"/>
  <c r="E14" i="4" s="1"/>
  <c r="F14" i="4" s="1"/>
  <c r="H14" i="4" s="1"/>
  <c r="E13" i="4"/>
  <c r="F13" i="4" s="1"/>
  <c r="B13" i="4"/>
  <c r="B12" i="4"/>
  <c r="E12" i="4" s="1"/>
  <c r="F12" i="4" s="1"/>
  <c r="E11" i="4"/>
  <c r="F11" i="4" s="1"/>
  <c r="H11" i="4" s="1"/>
  <c r="B11" i="4"/>
  <c r="B10" i="4"/>
  <c r="E10" i="4" s="1"/>
  <c r="F10" i="4" s="1"/>
  <c r="E9" i="4"/>
  <c r="F9" i="4" s="1"/>
  <c r="B9" i="4"/>
  <c r="B8" i="4"/>
  <c r="E8" i="4" s="1"/>
  <c r="F8" i="4" s="1"/>
  <c r="E7" i="4"/>
  <c r="F7" i="4" s="1"/>
  <c r="B7" i="4"/>
  <c r="B6" i="4"/>
  <c r="E6" i="4" s="1"/>
  <c r="F6" i="4" s="1"/>
  <c r="H6" i="4" s="1"/>
  <c r="E5" i="4"/>
  <c r="F5" i="4" s="1"/>
  <c r="B5" i="4"/>
  <c r="B4" i="4"/>
  <c r="E4" i="4" s="1"/>
  <c r="F4" i="4" s="1"/>
  <c r="B3" i="4"/>
  <c r="E3" i="4" s="1"/>
  <c r="F3" i="4" s="1"/>
  <c r="H3" i="4" s="1"/>
  <c r="B4" i="1"/>
  <c r="E4" i="1" s="1"/>
  <c r="F4" i="1" s="1"/>
  <c r="B5" i="1"/>
  <c r="E5" i="1" s="1"/>
  <c r="F5" i="1" s="1"/>
  <c r="B6" i="1"/>
  <c r="E6" i="1" s="1"/>
  <c r="F6" i="1" s="1"/>
  <c r="B7" i="1"/>
  <c r="E7" i="1" s="1"/>
  <c r="F7" i="1" s="1"/>
  <c r="B8" i="1"/>
  <c r="E8" i="1" s="1"/>
  <c r="F8" i="1" s="1"/>
  <c r="B9" i="1"/>
  <c r="E9" i="1" s="1"/>
  <c r="F9" i="1" s="1"/>
  <c r="B10" i="1"/>
  <c r="E10" i="1" s="1"/>
  <c r="F10" i="1" s="1"/>
  <c r="B11" i="1"/>
  <c r="E11" i="1" s="1"/>
  <c r="F11" i="1" s="1"/>
  <c r="B12" i="1"/>
  <c r="E12" i="1" s="1"/>
  <c r="F12" i="1" s="1"/>
  <c r="B13" i="1"/>
  <c r="E13" i="1" s="1"/>
  <c r="F13" i="1" s="1"/>
  <c r="B14" i="1"/>
  <c r="E14" i="1" s="1"/>
  <c r="F14" i="1" s="1"/>
  <c r="B15" i="1"/>
  <c r="E15" i="1" s="1"/>
  <c r="F15" i="1" s="1"/>
  <c r="B16" i="1"/>
  <c r="E16" i="1" s="1"/>
  <c r="F16" i="1" s="1"/>
  <c r="B17" i="1"/>
  <c r="E17" i="1" s="1"/>
  <c r="F17" i="1" s="1"/>
  <c r="B18" i="1"/>
  <c r="E18" i="1" s="1"/>
  <c r="F18" i="1" s="1"/>
  <c r="B19" i="1"/>
  <c r="E19" i="1" s="1"/>
  <c r="F19" i="1" s="1"/>
  <c r="B20" i="1"/>
  <c r="E20" i="1" s="1"/>
  <c r="F20" i="1" s="1"/>
  <c r="B21" i="1"/>
  <c r="E21" i="1" s="1"/>
  <c r="F21" i="1" s="1"/>
  <c r="B22" i="1"/>
  <c r="E22" i="1" s="1"/>
  <c r="F22" i="1" s="1"/>
  <c r="B23" i="1"/>
  <c r="E23" i="1" s="1"/>
  <c r="F23" i="1" s="1"/>
  <c r="B24" i="1"/>
  <c r="E24" i="1" s="1"/>
  <c r="F24" i="1" s="1"/>
  <c r="B25" i="1"/>
  <c r="E25" i="1" s="1"/>
  <c r="F25" i="1" s="1"/>
  <c r="B26" i="1"/>
  <c r="E26" i="1" s="1"/>
  <c r="F26" i="1" s="1"/>
  <c r="B27" i="1"/>
  <c r="E27" i="1" s="1"/>
  <c r="F27" i="1" s="1"/>
  <c r="B28" i="1"/>
  <c r="E28" i="1" s="1"/>
  <c r="F28" i="1" s="1"/>
  <c r="B29" i="1"/>
  <c r="E29" i="1" s="1"/>
  <c r="F29" i="1" s="1"/>
  <c r="B30" i="1"/>
  <c r="E30" i="1" s="1"/>
  <c r="F30" i="1" s="1"/>
  <c r="B31" i="1"/>
  <c r="E31" i="1" s="1"/>
  <c r="F31" i="1" s="1"/>
  <c r="B32" i="1"/>
  <c r="E32" i="1" s="1"/>
  <c r="F32" i="1" s="1"/>
  <c r="B33" i="1"/>
  <c r="E33" i="1" s="1"/>
  <c r="F33" i="1" s="1"/>
  <c r="B34" i="1"/>
  <c r="E34" i="1" s="1"/>
  <c r="F34" i="1" s="1"/>
  <c r="B35" i="1"/>
  <c r="E35" i="1" s="1"/>
  <c r="F35" i="1" s="1"/>
  <c r="B36" i="1"/>
  <c r="E36" i="1" s="1"/>
  <c r="F36" i="1" s="1"/>
  <c r="B37" i="1"/>
  <c r="E37" i="1" s="1"/>
  <c r="F37" i="1" s="1"/>
  <c r="B38" i="1"/>
  <c r="E38" i="1" s="1"/>
  <c r="F38" i="1" s="1"/>
  <c r="B39" i="1"/>
  <c r="E39" i="1" s="1"/>
  <c r="F39" i="1" s="1"/>
  <c r="B40" i="1"/>
  <c r="E40" i="1" s="1"/>
  <c r="F40" i="1" s="1"/>
  <c r="B41" i="1"/>
  <c r="E41" i="1" s="1"/>
  <c r="F41" i="1" s="1"/>
  <c r="B42" i="1"/>
  <c r="E42" i="1" s="1"/>
  <c r="F42" i="1" s="1"/>
  <c r="B43" i="1"/>
  <c r="E43" i="1" s="1"/>
  <c r="F43" i="1" s="1"/>
  <c r="B44" i="1"/>
  <c r="E44" i="1" s="1"/>
  <c r="F44" i="1" s="1"/>
  <c r="B45" i="1"/>
  <c r="E45" i="1" s="1"/>
  <c r="F45" i="1" s="1"/>
  <c r="B46" i="1"/>
  <c r="E46" i="1" s="1"/>
  <c r="F46" i="1" s="1"/>
  <c r="B47" i="1"/>
  <c r="E47" i="1" s="1"/>
  <c r="F47" i="1" s="1"/>
  <c r="B48" i="1"/>
  <c r="E48" i="1" s="1"/>
  <c r="F48" i="1" s="1"/>
  <c r="B49" i="1"/>
  <c r="E49" i="1" s="1"/>
  <c r="F49" i="1" s="1"/>
  <c r="B50" i="1"/>
  <c r="E50" i="1" s="1"/>
  <c r="F50" i="1" s="1"/>
  <c r="B51" i="1"/>
  <c r="E51" i="1" s="1"/>
  <c r="F51" i="1" s="1"/>
  <c r="B52" i="1"/>
  <c r="E52" i="1" s="1"/>
  <c r="F52" i="1" s="1"/>
  <c r="B53" i="1"/>
  <c r="E53" i="1" s="1"/>
  <c r="F53" i="1" s="1"/>
  <c r="B54" i="1"/>
  <c r="E54" i="1" s="1"/>
  <c r="F54" i="1" s="1"/>
  <c r="B55" i="1"/>
  <c r="E55" i="1" s="1"/>
  <c r="F55" i="1" s="1"/>
  <c r="B56" i="1"/>
  <c r="E56" i="1" s="1"/>
  <c r="F56" i="1" s="1"/>
  <c r="B57" i="1"/>
  <c r="E57" i="1" s="1"/>
  <c r="F57" i="1" s="1"/>
  <c r="B58" i="1"/>
  <c r="E58" i="1" s="1"/>
  <c r="F58" i="1" s="1"/>
  <c r="B59" i="1"/>
  <c r="E59" i="1" s="1"/>
  <c r="F59" i="1" s="1"/>
  <c r="B60" i="1"/>
  <c r="E60" i="1" s="1"/>
  <c r="F60" i="1" s="1"/>
  <c r="B61" i="1"/>
  <c r="E61" i="1" s="1"/>
  <c r="F61" i="1" s="1"/>
  <c r="B62" i="1"/>
  <c r="E62" i="1" s="1"/>
  <c r="F62" i="1" s="1"/>
  <c r="B63" i="1"/>
  <c r="E63" i="1" s="1"/>
  <c r="F63" i="1" s="1"/>
  <c r="B64" i="1"/>
  <c r="E64" i="1" s="1"/>
  <c r="F64" i="1" s="1"/>
  <c r="B65" i="1"/>
  <c r="E65" i="1" s="1"/>
  <c r="F65" i="1" s="1"/>
  <c r="B66" i="1"/>
  <c r="E66" i="1" s="1"/>
  <c r="F66" i="1" s="1"/>
  <c r="B67" i="1"/>
  <c r="E67" i="1" s="1"/>
  <c r="F67" i="1" s="1"/>
  <c r="B68" i="1"/>
  <c r="E68" i="1" s="1"/>
  <c r="F68" i="1" s="1"/>
  <c r="B69" i="1"/>
  <c r="E69" i="1" s="1"/>
  <c r="F69" i="1" s="1"/>
  <c r="B70" i="1"/>
  <c r="E70" i="1" s="1"/>
  <c r="F70" i="1" s="1"/>
  <c r="B71" i="1"/>
  <c r="E71" i="1" s="1"/>
  <c r="F71" i="1" s="1"/>
  <c r="B72" i="1"/>
  <c r="E72" i="1" s="1"/>
  <c r="F72" i="1" s="1"/>
  <c r="B73" i="1"/>
  <c r="E73" i="1" s="1"/>
  <c r="F73" i="1" s="1"/>
  <c r="B74" i="1"/>
  <c r="E74" i="1" s="1"/>
  <c r="F74" i="1" s="1"/>
  <c r="B75" i="1"/>
  <c r="E75" i="1" s="1"/>
  <c r="F75" i="1" s="1"/>
  <c r="B76" i="1"/>
  <c r="E76" i="1" s="1"/>
  <c r="F76" i="1" s="1"/>
  <c r="B77" i="1"/>
  <c r="E77" i="1" s="1"/>
  <c r="F77" i="1" s="1"/>
  <c r="B78" i="1"/>
  <c r="E78" i="1" s="1"/>
  <c r="F78" i="1" s="1"/>
  <c r="B79" i="1"/>
  <c r="E79" i="1" s="1"/>
  <c r="F79" i="1" s="1"/>
  <c r="B80" i="1"/>
  <c r="E80" i="1" s="1"/>
  <c r="F80" i="1" s="1"/>
  <c r="B81" i="1"/>
  <c r="E81" i="1" s="1"/>
  <c r="F81" i="1" s="1"/>
  <c r="B82" i="1"/>
  <c r="E82" i="1" s="1"/>
  <c r="F82" i="1" s="1"/>
  <c r="B83" i="1"/>
  <c r="E83" i="1" s="1"/>
  <c r="F83" i="1" s="1"/>
  <c r="B84" i="1"/>
  <c r="E84" i="1" s="1"/>
  <c r="F84" i="1" s="1"/>
  <c r="B85" i="1"/>
  <c r="E85" i="1" s="1"/>
  <c r="F85" i="1" s="1"/>
  <c r="B86" i="1"/>
  <c r="E86" i="1" s="1"/>
  <c r="F86" i="1" s="1"/>
  <c r="B87" i="1"/>
  <c r="E87" i="1" s="1"/>
  <c r="F87" i="1" s="1"/>
  <c r="B88" i="1"/>
  <c r="E88" i="1" s="1"/>
  <c r="F88" i="1" s="1"/>
  <c r="B89" i="1"/>
  <c r="E89" i="1" s="1"/>
  <c r="F89" i="1" s="1"/>
  <c r="B90" i="1"/>
  <c r="E90" i="1" s="1"/>
  <c r="F90" i="1" s="1"/>
  <c r="B91" i="1"/>
  <c r="E91" i="1" s="1"/>
  <c r="F91" i="1" s="1"/>
  <c r="B92" i="1"/>
  <c r="E92" i="1" s="1"/>
  <c r="F92" i="1" s="1"/>
  <c r="B93" i="1"/>
  <c r="E93" i="1" s="1"/>
  <c r="F93" i="1" s="1"/>
  <c r="B94" i="1"/>
  <c r="E94" i="1" s="1"/>
  <c r="F94" i="1" s="1"/>
  <c r="B95" i="1"/>
  <c r="E95" i="1" s="1"/>
  <c r="F95" i="1" s="1"/>
  <c r="B96" i="1"/>
  <c r="E96" i="1" s="1"/>
  <c r="F96" i="1" s="1"/>
  <c r="B97" i="1"/>
  <c r="E97" i="1" s="1"/>
  <c r="F97" i="1" s="1"/>
  <c r="B98" i="1"/>
  <c r="E98" i="1" s="1"/>
  <c r="F98" i="1" s="1"/>
  <c r="B99" i="1"/>
  <c r="E99" i="1" s="1"/>
  <c r="F99" i="1" s="1"/>
  <c r="B100" i="1"/>
  <c r="E100" i="1" s="1"/>
  <c r="F100" i="1" s="1"/>
  <c r="B101" i="1"/>
  <c r="E101" i="1" s="1"/>
  <c r="F101" i="1" s="1"/>
  <c r="B102" i="1"/>
  <c r="E102" i="1" s="1"/>
  <c r="F102" i="1" s="1"/>
  <c r="B103" i="1"/>
  <c r="E103" i="1" s="1"/>
  <c r="F103" i="1" s="1"/>
  <c r="B104" i="1"/>
  <c r="E104" i="1" s="1"/>
  <c r="F104" i="1" s="1"/>
  <c r="B105" i="1"/>
  <c r="E105" i="1" s="1"/>
  <c r="F105" i="1" s="1"/>
  <c r="B106" i="1"/>
  <c r="E106" i="1" s="1"/>
  <c r="F106" i="1" s="1"/>
  <c r="B107" i="1"/>
  <c r="E107" i="1" s="1"/>
  <c r="F107" i="1" s="1"/>
  <c r="B108" i="1"/>
  <c r="E108" i="1" s="1"/>
  <c r="F108" i="1" s="1"/>
  <c r="B109" i="1"/>
  <c r="E109" i="1" s="1"/>
  <c r="F109" i="1" s="1"/>
  <c r="B110" i="1"/>
  <c r="E110" i="1" s="1"/>
  <c r="F110" i="1" s="1"/>
  <c r="B111" i="1"/>
  <c r="E111" i="1" s="1"/>
  <c r="F111" i="1" s="1"/>
  <c r="B112" i="1"/>
  <c r="E112" i="1" s="1"/>
  <c r="F112" i="1" s="1"/>
  <c r="B113" i="1"/>
  <c r="E113" i="1" s="1"/>
  <c r="F113" i="1" s="1"/>
  <c r="B114" i="1"/>
  <c r="E114" i="1" s="1"/>
  <c r="F114" i="1" s="1"/>
  <c r="B115" i="1"/>
  <c r="E115" i="1" s="1"/>
  <c r="F115" i="1" s="1"/>
  <c r="B116" i="1"/>
  <c r="E116" i="1" s="1"/>
  <c r="F116" i="1" s="1"/>
  <c r="B117" i="1"/>
  <c r="E117" i="1" s="1"/>
  <c r="F117" i="1" s="1"/>
  <c r="B3" i="1"/>
  <c r="H5" i="4" l="1"/>
  <c r="H8" i="4"/>
  <c r="H13" i="4"/>
  <c r="H16" i="4"/>
  <c r="H21" i="4"/>
  <c r="H24" i="4"/>
  <c r="H29" i="4"/>
  <c r="H32" i="4"/>
  <c r="H37" i="4"/>
  <c r="H40" i="4"/>
  <c r="H45" i="4"/>
  <c r="H48" i="4"/>
  <c r="H53" i="4"/>
  <c r="H56" i="4"/>
  <c r="H61" i="4"/>
  <c r="H64" i="4"/>
  <c r="H69" i="4"/>
  <c r="H72" i="4"/>
  <c r="H77" i="4"/>
  <c r="H80" i="4"/>
  <c r="H85" i="4"/>
  <c r="H88" i="4"/>
  <c r="H93" i="4"/>
  <c r="H96" i="4"/>
  <c r="H101" i="4"/>
  <c r="H104" i="4"/>
  <c r="H109" i="4"/>
  <c r="H112" i="4"/>
  <c r="H117" i="4"/>
  <c r="H7" i="4"/>
  <c r="H10" i="4"/>
  <c r="H15" i="4"/>
  <c r="H18" i="4"/>
  <c r="H23" i="4"/>
  <c r="H26" i="4"/>
  <c r="H31" i="4"/>
  <c r="H34" i="4"/>
  <c r="H39" i="4"/>
  <c r="H42" i="4"/>
  <c r="H47" i="4"/>
  <c r="H50" i="4"/>
  <c r="H55" i="4"/>
  <c r="H58" i="4"/>
  <c r="H63" i="4"/>
  <c r="H66" i="4"/>
  <c r="H71" i="4"/>
  <c r="H74" i="4"/>
  <c r="H79" i="4"/>
  <c r="H82" i="4"/>
  <c r="H87" i="4"/>
  <c r="H90" i="4"/>
  <c r="H95" i="4"/>
  <c r="H98" i="4"/>
  <c r="H103" i="4"/>
  <c r="H117" i="1"/>
  <c r="I117" i="1" s="1"/>
  <c r="H113" i="1"/>
  <c r="I113" i="1" s="1"/>
  <c r="H109" i="1"/>
  <c r="I109" i="1" s="1"/>
  <c r="H105" i="1"/>
  <c r="I105" i="1" s="1"/>
  <c r="H101" i="1"/>
  <c r="I101" i="1" s="1"/>
  <c r="H97" i="1"/>
  <c r="I97" i="1" s="1"/>
  <c r="H93" i="1"/>
  <c r="I93" i="1" s="1"/>
  <c r="H89" i="1"/>
  <c r="I89" i="1" s="1"/>
  <c r="H85" i="1"/>
  <c r="I85" i="1" s="1"/>
  <c r="H106" i="4"/>
  <c r="H111" i="4"/>
  <c r="H114" i="4"/>
  <c r="H81" i="1"/>
  <c r="I81" i="1" s="1"/>
  <c r="H77" i="1"/>
  <c r="I77" i="1" s="1"/>
  <c r="H73" i="1"/>
  <c r="I73" i="1" s="1"/>
  <c r="H69" i="1"/>
  <c r="I69" i="1" s="1"/>
  <c r="H65" i="1"/>
  <c r="I65" i="1" s="1"/>
  <c r="H61" i="1"/>
  <c r="I61" i="1" s="1"/>
  <c r="H57" i="1"/>
  <c r="I57" i="1" s="1"/>
  <c r="H53" i="1"/>
  <c r="I53" i="1" s="1"/>
  <c r="H49" i="1"/>
  <c r="I49" i="1" s="1"/>
  <c r="H45" i="1"/>
  <c r="I45" i="1" s="1"/>
  <c r="H41" i="1"/>
  <c r="I41" i="1" s="1"/>
  <c r="H37" i="1"/>
  <c r="I37" i="1" s="1"/>
  <c r="H33" i="1"/>
  <c r="I33" i="1" s="1"/>
  <c r="H29" i="1"/>
  <c r="I29" i="1" s="1"/>
  <c r="H25" i="1"/>
  <c r="I25" i="1" s="1"/>
  <c r="H21" i="1"/>
  <c r="I21" i="1" s="1"/>
  <c r="H17" i="1"/>
  <c r="I17" i="1" s="1"/>
  <c r="H13" i="1"/>
  <c r="I13" i="1" s="1"/>
  <c r="H9" i="1"/>
  <c r="I9" i="1" s="1"/>
  <c r="H5" i="1"/>
  <c r="I5" i="1" s="1"/>
  <c r="H3" i="5"/>
  <c r="H7" i="5"/>
  <c r="H11" i="5"/>
  <c r="H15" i="5"/>
  <c r="H19" i="5"/>
  <c r="H23" i="5"/>
  <c r="H27" i="5"/>
  <c r="H31" i="5"/>
  <c r="H35" i="5"/>
  <c r="H39" i="5"/>
  <c r="H43" i="5"/>
  <c r="H47" i="5"/>
  <c r="H51" i="5"/>
  <c r="H55" i="5"/>
  <c r="H59" i="5"/>
  <c r="H63" i="5"/>
  <c r="H67" i="5"/>
  <c r="H71" i="5"/>
  <c r="H75" i="5"/>
  <c r="H79" i="5"/>
  <c r="H83" i="5"/>
  <c r="H87" i="5"/>
  <c r="H91" i="5"/>
  <c r="H95" i="5"/>
  <c r="H99" i="5"/>
  <c r="H103" i="5"/>
  <c r="H107" i="5"/>
  <c r="H111" i="5"/>
  <c r="H115" i="5"/>
  <c r="H5" i="5"/>
  <c r="H9" i="5"/>
  <c r="H13" i="5"/>
  <c r="H17" i="5"/>
  <c r="H21" i="5"/>
  <c r="H25" i="5"/>
  <c r="H29" i="5"/>
  <c r="H33" i="5"/>
  <c r="H37" i="5"/>
  <c r="H41" i="5"/>
  <c r="H45" i="5"/>
  <c r="H49" i="5"/>
  <c r="H53" i="5"/>
  <c r="H57" i="5"/>
  <c r="H61" i="5"/>
  <c r="H65" i="5"/>
  <c r="H69" i="5"/>
  <c r="H73" i="5"/>
  <c r="H77" i="5"/>
  <c r="H81" i="5"/>
  <c r="H85" i="5"/>
  <c r="H89" i="5"/>
  <c r="H93" i="5"/>
  <c r="H97" i="5"/>
  <c r="H101" i="5"/>
  <c r="H105" i="5"/>
  <c r="H109" i="5"/>
  <c r="H113" i="5"/>
  <c r="H117" i="5"/>
  <c r="H115" i="6"/>
  <c r="H4" i="4"/>
  <c r="H9" i="4"/>
  <c r="H12" i="4"/>
  <c r="H17" i="4"/>
  <c r="H20" i="4"/>
  <c r="H25" i="4"/>
  <c r="H28" i="4"/>
  <c r="H33" i="4"/>
  <c r="H36" i="4"/>
  <c r="H41" i="4"/>
  <c r="H44" i="4"/>
  <c r="H49" i="4"/>
  <c r="H52" i="4"/>
  <c r="H57" i="4"/>
  <c r="H60" i="4"/>
  <c r="H65" i="4"/>
  <c r="H68" i="4"/>
  <c r="H73" i="4"/>
  <c r="H76" i="4"/>
  <c r="H81" i="4"/>
  <c r="H84" i="4"/>
  <c r="H89" i="4"/>
  <c r="H92" i="4"/>
  <c r="H97" i="4"/>
  <c r="H100" i="4"/>
  <c r="H105" i="4"/>
  <c r="H108" i="4"/>
  <c r="H113" i="4"/>
  <c r="H116" i="4"/>
  <c r="H3" i="6"/>
  <c r="H15" i="6"/>
  <c r="H20" i="6"/>
  <c r="H28" i="6"/>
  <c r="H39" i="6"/>
  <c r="H47" i="6"/>
  <c r="H55" i="6"/>
  <c r="H63" i="6"/>
  <c r="H71" i="6"/>
  <c r="H79" i="6"/>
  <c r="H88" i="6"/>
  <c r="H96" i="6"/>
  <c r="H100" i="6"/>
  <c r="H104" i="6"/>
  <c r="H108" i="6"/>
  <c r="H112" i="6"/>
  <c r="H107" i="1"/>
  <c r="I107" i="1" s="1"/>
  <c r="H99" i="1"/>
  <c r="I99" i="1" s="1"/>
  <c r="H87" i="1"/>
  <c r="I87" i="1" s="1"/>
  <c r="H79" i="1"/>
  <c r="I79" i="1" s="1"/>
  <c r="H71" i="1"/>
  <c r="I71" i="1" s="1"/>
  <c r="H63" i="1"/>
  <c r="I63" i="1" s="1"/>
  <c r="H55" i="1"/>
  <c r="I55" i="1" s="1"/>
  <c r="H47" i="1"/>
  <c r="I47" i="1" s="1"/>
  <c r="H39" i="1"/>
  <c r="I39" i="1" s="1"/>
  <c r="H31" i="1"/>
  <c r="I31" i="1" s="1"/>
  <c r="H19" i="1"/>
  <c r="I19" i="1" s="1"/>
  <c r="H7" i="1"/>
  <c r="I7" i="1" s="1"/>
  <c r="H4" i="6"/>
  <c r="H10" i="6"/>
  <c r="H13" i="6"/>
  <c r="H18" i="6"/>
  <c r="H21" i="6"/>
  <c r="H26" i="6"/>
  <c r="H29" i="6"/>
  <c r="H34" i="6"/>
  <c r="H37" i="6"/>
  <c r="H42" i="6"/>
  <c r="H45" i="6"/>
  <c r="H50" i="6"/>
  <c r="H53" i="6"/>
  <c r="H58" i="6"/>
  <c r="H61" i="6"/>
  <c r="H66" i="6"/>
  <c r="H69" i="6"/>
  <c r="H74" i="6"/>
  <c r="H77" i="6"/>
  <c r="H82" i="6"/>
  <c r="H85" i="6"/>
  <c r="H89" i="6"/>
  <c r="H93" i="6"/>
  <c r="H97" i="6"/>
  <c r="H101" i="6"/>
  <c r="H105" i="6"/>
  <c r="H109" i="6"/>
  <c r="H113" i="6"/>
  <c r="H117" i="6"/>
  <c r="H7" i="6"/>
  <c r="H12" i="6"/>
  <c r="H23" i="6"/>
  <c r="H31" i="6"/>
  <c r="H36" i="6"/>
  <c r="H44" i="6"/>
  <c r="H52" i="6"/>
  <c r="H60" i="6"/>
  <c r="H68" i="6"/>
  <c r="H76" i="6"/>
  <c r="H84" i="6"/>
  <c r="H92" i="6"/>
  <c r="H116" i="6"/>
  <c r="H115" i="1"/>
  <c r="I115" i="1" s="1"/>
  <c r="H111" i="1"/>
  <c r="I111" i="1" s="1"/>
  <c r="H103" i="1"/>
  <c r="I103" i="1" s="1"/>
  <c r="H95" i="1"/>
  <c r="I95" i="1" s="1"/>
  <c r="H91" i="1"/>
  <c r="I91" i="1" s="1"/>
  <c r="H83" i="1"/>
  <c r="I83" i="1" s="1"/>
  <c r="H75" i="1"/>
  <c r="I75" i="1" s="1"/>
  <c r="H67" i="1"/>
  <c r="I67" i="1" s="1"/>
  <c r="H59" i="1"/>
  <c r="I59" i="1" s="1"/>
  <c r="H51" i="1"/>
  <c r="I51" i="1" s="1"/>
  <c r="H43" i="1"/>
  <c r="I43" i="1" s="1"/>
  <c r="H35" i="1"/>
  <c r="I35" i="1" s="1"/>
  <c r="H27" i="1"/>
  <c r="I27" i="1" s="1"/>
  <c r="H23" i="1"/>
  <c r="I23" i="1" s="1"/>
  <c r="H15" i="1"/>
  <c r="I15" i="1" s="1"/>
  <c r="H11" i="1"/>
  <c r="I11" i="1" s="1"/>
  <c r="H5" i="6"/>
  <c r="H8" i="6"/>
  <c r="H11" i="6"/>
  <c r="H16" i="6"/>
  <c r="H19" i="6"/>
  <c r="H24" i="6"/>
  <c r="H27" i="6"/>
  <c r="H32" i="6"/>
  <c r="H35" i="6"/>
  <c r="H40" i="6"/>
  <c r="H43" i="6"/>
  <c r="H48" i="6"/>
  <c r="H51" i="6"/>
  <c r="H56" i="6"/>
  <c r="H59" i="6"/>
  <c r="H64" i="6"/>
  <c r="H67" i="6"/>
  <c r="H72" i="6"/>
  <c r="H75" i="6"/>
  <c r="H80" i="6"/>
  <c r="H83" i="6"/>
  <c r="H86" i="6"/>
  <c r="H90" i="6"/>
  <c r="H94" i="6"/>
  <c r="H98" i="6"/>
  <c r="H102" i="6"/>
  <c r="H106" i="6"/>
  <c r="H110" i="6"/>
  <c r="H114" i="6"/>
  <c r="H114" i="1"/>
  <c r="I114" i="1" s="1"/>
  <c r="H110" i="1"/>
  <c r="I110" i="1" s="1"/>
  <c r="H106" i="1"/>
  <c r="I106" i="1" s="1"/>
  <c r="H102" i="1"/>
  <c r="I102" i="1" s="1"/>
  <c r="H98" i="1"/>
  <c r="I98" i="1" s="1"/>
  <c r="H94" i="1"/>
  <c r="I94" i="1" s="1"/>
  <c r="H90" i="1"/>
  <c r="I90" i="1" s="1"/>
  <c r="H86" i="1"/>
  <c r="I86" i="1" s="1"/>
  <c r="H82" i="1"/>
  <c r="I82" i="1" s="1"/>
  <c r="H78" i="1"/>
  <c r="I78" i="1" s="1"/>
  <c r="H74" i="1"/>
  <c r="I74" i="1" s="1"/>
  <c r="H70" i="1"/>
  <c r="I70" i="1" s="1"/>
  <c r="H66" i="1"/>
  <c r="I66" i="1" s="1"/>
  <c r="H62" i="1"/>
  <c r="I62" i="1" s="1"/>
  <c r="H58" i="1"/>
  <c r="H54" i="1"/>
  <c r="I54" i="1" s="1"/>
  <c r="H50" i="1"/>
  <c r="I50" i="1" s="1"/>
  <c r="H46" i="1"/>
  <c r="I46" i="1" s="1"/>
  <c r="H42" i="1"/>
  <c r="I42" i="1" s="1"/>
  <c r="H38" i="1"/>
  <c r="I38" i="1" s="1"/>
  <c r="H34" i="1"/>
  <c r="I34" i="1" s="1"/>
  <c r="H30" i="1"/>
  <c r="I30" i="1" s="1"/>
  <c r="H26" i="1"/>
  <c r="I26" i="1" s="1"/>
  <c r="H22" i="1"/>
  <c r="I22" i="1" s="1"/>
  <c r="H18" i="1"/>
  <c r="H14" i="1"/>
  <c r="I14" i="1" s="1"/>
  <c r="H10" i="1"/>
  <c r="H6" i="1"/>
  <c r="I6" i="1" s="1"/>
  <c r="H4" i="5"/>
  <c r="H8" i="5"/>
  <c r="H12" i="5"/>
  <c r="H16" i="5"/>
  <c r="H20" i="5"/>
  <c r="H24" i="5"/>
  <c r="H28" i="5"/>
  <c r="H32" i="5"/>
  <c r="H36" i="5"/>
  <c r="H40" i="5"/>
  <c r="H44" i="5"/>
  <c r="H48" i="5"/>
  <c r="H52" i="5"/>
  <c r="H56" i="5"/>
  <c r="H60" i="5"/>
  <c r="H64" i="5"/>
  <c r="H68" i="5"/>
  <c r="H72" i="5"/>
  <c r="H76" i="5"/>
  <c r="H80" i="5"/>
  <c r="H84" i="5"/>
  <c r="H88" i="5"/>
  <c r="H92" i="5"/>
  <c r="H96" i="5"/>
  <c r="H100" i="5"/>
  <c r="H104" i="5"/>
  <c r="H108" i="5"/>
  <c r="H112" i="5"/>
  <c r="H116" i="5"/>
  <c r="H116" i="1"/>
  <c r="I116" i="1" s="1"/>
  <c r="H112" i="1"/>
  <c r="I112" i="1" s="1"/>
  <c r="H108" i="1"/>
  <c r="H104" i="1"/>
  <c r="I104" i="1" s="1"/>
  <c r="H100" i="1"/>
  <c r="I100" i="1" s="1"/>
  <c r="H96" i="1"/>
  <c r="I96" i="1" s="1"/>
  <c r="H92" i="1"/>
  <c r="I92" i="1" s="1"/>
  <c r="H88" i="1"/>
  <c r="I88" i="1" s="1"/>
  <c r="H84" i="1"/>
  <c r="I84" i="1" s="1"/>
  <c r="H80" i="1"/>
  <c r="I80" i="1" s="1"/>
  <c r="H76" i="1"/>
  <c r="I76" i="1" s="1"/>
  <c r="H72" i="1"/>
  <c r="I72" i="1" s="1"/>
  <c r="H68" i="1"/>
  <c r="I68" i="1" s="1"/>
  <c r="H64" i="1"/>
  <c r="I64" i="1" s="1"/>
  <c r="H60" i="1"/>
  <c r="I60" i="1" s="1"/>
  <c r="H56" i="1"/>
  <c r="I56" i="1" s="1"/>
  <c r="H52" i="1"/>
  <c r="I52" i="1" s="1"/>
  <c r="H48" i="1"/>
  <c r="I48" i="1" s="1"/>
  <c r="H44" i="1"/>
  <c r="I44" i="1" s="1"/>
  <c r="H40" i="1"/>
  <c r="I40" i="1" s="1"/>
  <c r="H36" i="1"/>
  <c r="I36" i="1" s="1"/>
  <c r="H32" i="1"/>
  <c r="I32" i="1" s="1"/>
  <c r="H28" i="1"/>
  <c r="H24" i="1"/>
  <c r="I24" i="1" s="1"/>
  <c r="H20" i="1"/>
  <c r="I20" i="1" s="1"/>
  <c r="H16" i="1"/>
  <c r="I16" i="1" s="1"/>
  <c r="H12" i="1"/>
  <c r="I12" i="1" s="1"/>
  <c r="H8" i="1"/>
  <c r="I8" i="1" s="1"/>
  <c r="H4" i="1"/>
  <c r="I4" i="1" s="1"/>
  <c r="H6" i="5"/>
  <c r="H10" i="5"/>
  <c r="H14" i="5"/>
  <c r="H18" i="5"/>
  <c r="H22" i="5"/>
  <c r="H26" i="5"/>
  <c r="H30" i="5"/>
  <c r="H34" i="5"/>
  <c r="H38" i="5"/>
  <c r="H42" i="5"/>
  <c r="H46" i="5"/>
  <c r="H50" i="5"/>
  <c r="H54" i="5"/>
  <c r="H58" i="5"/>
  <c r="H62" i="5"/>
  <c r="H66" i="5"/>
  <c r="H70" i="5"/>
  <c r="H74" i="5"/>
  <c r="H78" i="5"/>
  <c r="H82" i="5"/>
  <c r="H86" i="5"/>
  <c r="H90" i="5"/>
  <c r="H94" i="5"/>
  <c r="H98" i="5"/>
  <c r="H102" i="5"/>
  <c r="H106" i="5"/>
  <c r="H110" i="5"/>
  <c r="H114" i="5"/>
  <c r="D13" i="7" l="1"/>
  <c r="D14" i="7"/>
  <c r="E16" i="7"/>
  <c r="E13" i="7"/>
  <c r="D16" i="7"/>
  <c r="E17" i="7"/>
  <c r="D17" i="7"/>
  <c r="D15" i="7"/>
  <c r="E14" i="7"/>
  <c r="E15" i="7"/>
  <c r="I10" i="1"/>
  <c r="I28" i="1"/>
  <c r="I108" i="1"/>
  <c r="I58" i="1"/>
  <c r="I18" i="1"/>
</calcChain>
</file>

<file path=xl/comments1.xml><?xml version="1.0" encoding="utf-8"?>
<comments xmlns="http://schemas.openxmlformats.org/spreadsheetml/2006/main">
  <authors>
    <author>Shabnam</author>
  </authors>
  <commentList>
    <comment ref="B2" authorId="0">
      <text>
        <r>
          <rPr>
            <b/>
            <sz val="9"/>
            <color indexed="81"/>
            <rFont val="Tahoma"/>
            <family val="2"/>
          </rPr>
          <t>Shabnam:</t>
        </r>
        <r>
          <rPr>
            <sz val="9"/>
            <color indexed="81"/>
            <rFont val="Tahoma"/>
            <family val="2"/>
          </rPr>
          <t xml:space="preserve">
1/T</t>
        </r>
      </text>
    </comment>
    <comment ref="C2" authorId="0">
      <text>
        <r>
          <rPr>
            <b/>
            <sz val="9"/>
            <color indexed="81"/>
            <rFont val="Tahoma"/>
            <family val="2"/>
          </rPr>
          <t>Shabnam:</t>
        </r>
        <r>
          <rPr>
            <sz val="9"/>
            <color indexed="81"/>
            <rFont val="Tahoma"/>
            <family val="2"/>
          </rPr>
          <t xml:space="preserve">
Obtained from running a MATLAB code for estimating quantiles of lognormal distribution using defined distribution parameters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E2" authorId="0">
      <text>
        <r>
          <rPr>
            <b/>
            <sz val="9"/>
            <color indexed="81"/>
            <rFont val="Tahoma"/>
            <family val="2"/>
          </rPr>
          <t>Shabnam:</t>
        </r>
        <r>
          <rPr>
            <sz val="9"/>
            <color indexed="81"/>
            <rFont val="Tahoma"/>
            <family val="2"/>
          </rPr>
          <t xml:space="preserve">
Excel function for estimating inverse values of normal distribution function</t>
        </r>
      </text>
    </comment>
    <comment ref="F2" authorId="0">
      <text>
        <r>
          <rPr>
            <b/>
            <sz val="9"/>
            <color indexed="81"/>
            <rFont val="Tahoma"/>
            <family val="2"/>
          </rPr>
          <t>Shabnam:</t>
        </r>
        <r>
          <rPr>
            <sz val="9"/>
            <color indexed="81"/>
            <rFont val="Tahoma"/>
            <family val="2"/>
          </rPr>
          <t xml:space="preserve">
Estimation of quantile function using equation (4-1) in thesis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H2" authorId="0">
      <text>
        <r>
          <rPr>
            <b/>
            <sz val="9"/>
            <color indexed="81"/>
            <rFont val="Tahoma"/>
            <family val="2"/>
          </rPr>
          <t>Shabnam:</t>
        </r>
        <r>
          <rPr>
            <sz val="9"/>
            <color indexed="81"/>
            <rFont val="Tahoma"/>
            <family val="2"/>
          </rPr>
          <t xml:space="preserve">
Estimated discharge for each return period</t>
        </r>
      </text>
    </comment>
    <comment ref="L2" authorId="0">
      <text>
        <r>
          <rPr>
            <b/>
            <sz val="9"/>
            <color indexed="81"/>
            <rFont val="Tahoma"/>
            <family val="2"/>
          </rPr>
          <t>Shabnam:</t>
        </r>
        <r>
          <rPr>
            <sz val="9"/>
            <color indexed="81"/>
            <rFont val="Tahoma"/>
            <family val="2"/>
          </rPr>
          <t xml:space="preserve">
lognormal distribution parameters for regional Newfoundland 1-day model</t>
        </r>
      </text>
    </comment>
    <comment ref="N2" authorId="0">
      <text>
        <r>
          <rPr>
            <b/>
            <sz val="9"/>
            <color indexed="81"/>
            <rFont val="Tahoma"/>
            <family val="2"/>
          </rPr>
          <t>Shabnam:</t>
        </r>
        <r>
          <rPr>
            <sz val="9"/>
            <color indexed="81"/>
            <rFont val="Tahoma"/>
            <family val="2"/>
          </rPr>
          <t xml:space="preserve">
Equation parameters of relation between Qmean and Drainage area</t>
        </r>
      </text>
    </comment>
    <comment ref="P2" authorId="0">
      <text>
        <r>
          <rPr>
            <b/>
            <sz val="9"/>
            <color indexed="81"/>
            <rFont val="Tahoma"/>
            <family val="2"/>
          </rPr>
          <t>Shabnam:</t>
        </r>
        <r>
          <rPr>
            <sz val="9"/>
            <color indexed="81"/>
            <rFont val="Tahoma"/>
            <family val="2"/>
          </rPr>
          <t xml:space="preserve">
This is an example drainage area</t>
        </r>
      </text>
    </comment>
  </commentList>
</comments>
</file>

<file path=xl/comments2.xml><?xml version="1.0" encoding="utf-8"?>
<comments xmlns="http://schemas.openxmlformats.org/spreadsheetml/2006/main">
  <authors>
    <author>Shabnam</author>
  </authors>
  <commentList>
    <comment ref="B2" authorId="0">
      <text>
        <r>
          <rPr>
            <b/>
            <sz val="9"/>
            <color indexed="81"/>
            <rFont val="Tahoma"/>
            <family val="2"/>
          </rPr>
          <t>Shabnam:</t>
        </r>
        <r>
          <rPr>
            <sz val="9"/>
            <color indexed="81"/>
            <rFont val="Tahoma"/>
            <family val="2"/>
          </rPr>
          <t xml:space="preserve">
1/T</t>
        </r>
      </text>
    </comment>
    <comment ref="C2" authorId="0">
      <text>
        <r>
          <rPr>
            <b/>
            <sz val="9"/>
            <color indexed="81"/>
            <rFont val="Tahoma"/>
            <family val="2"/>
          </rPr>
          <t>Shabnam:</t>
        </r>
        <r>
          <rPr>
            <sz val="9"/>
            <color indexed="81"/>
            <rFont val="Tahoma"/>
            <family val="2"/>
          </rPr>
          <t xml:space="preserve">
Obtained from running a MATLAB code for estimating quantiles of lognormal distribution using defined distribution parameters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E2" authorId="0">
      <text>
        <r>
          <rPr>
            <b/>
            <sz val="9"/>
            <color indexed="81"/>
            <rFont val="Tahoma"/>
            <family val="2"/>
          </rPr>
          <t>Shabnam:</t>
        </r>
        <r>
          <rPr>
            <sz val="9"/>
            <color indexed="81"/>
            <rFont val="Tahoma"/>
            <family val="2"/>
          </rPr>
          <t xml:space="preserve">
Excel function for estimating inverse values of normal distribution function</t>
        </r>
      </text>
    </comment>
    <comment ref="F2" authorId="0">
      <text>
        <r>
          <rPr>
            <b/>
            <sz val="9"/>
            <color indexed="81"/>
            <rFont val="Tahoma"/>
            <family val="2"/>
          </rPr>
          <t>Shabnam:</t>
        </r>
        <r>
          <rPr>
            <sz val="9"/>
            <color indexed="81"/>
            <rFont val="Tahoma"/>
            <family val="2"/>
          </rPr>
          <t xml:space="preserve">
Estimation of quantile function using equation (4-1) in thesis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H2" authorId="0">
      <text>
        <r>
          <rPr>
            <b/>
            <sz val="9"/>
            <color indexed="81"/>
            <rFont val="Tahoma"/>
            <family val="2"/>
          </rPr>
          <t>Shabnam:</t>
        </r>
        <r>
          <rPr>
            <sz val="9"/>
            <color indexed="81"/>
            <rFont val="Tahoma"/>
            <family val="2"/>
          </rPr>
          <t xml:space="preserve">
Estimated discharge for each return period</t>
        </r>
      </text>
    </comment>
    <comment ref="L2" authorId="0">
      <text>
        <r>
          <rPr>
            <b/>
            <sz val="9"/>
            <color indexed="81"/>
            <rFont val="Tahoma"/>
            <family val="2"/>
          </rPr>
          <t>Shabnam:</t>
        </r>
        <r>
          <rPr>
            <sz val="9"/>
            <color indexed="81"/>
            <rFont val="Tahoma"/>
            <family val="2"/>
          </rPr>
          <t xml:space="preserve">
lognormal distribution parameters for regional Newfoundland 7-day model</t>
        </r>
      </text>
    </comment>
    <comment ref="N2" authorId="0">
      <text>
        <r>
          <rPr>
            <b/>
            <sz val="9"/>
            <color indexed="81"/>
            <rFont val="Tahoma"/>
            <family val="2"/>
          </rPr>
          <t>Shabnam:</t>
        </r>
        <r>
          <rPr>
            <sz val="9"/>
            <color indexed="81"/>
            <rFont val="Tahoma"/>
            <family val="2"/>
          </rPr>
          <t xml:space="preserve">
Equation parameters of relation between Qmean and Drainage area</t>
        </r>
      </text>
    </comment>
    <comment ref="P2" authorId="0">
      <text>
        <r>
          <rPr>
            <b/>
            <sz val="9"/>
            <color indexed="81"/>
            <rFont val="Tahoma"/>
            <family val="2"/>
          </rPr>
          <t>Shabnam:</t>
        </r>
        <r>
          <rPr>
            <sz val="9"/>
            <color indexed="81"/>
            <rFont val="Tahoma"/>
            <family val="2"/>
          </rPr>
          <t xml:space="preserve">
This is an example drainage area (km2)</t>
        </r>
      </text>
    </comment>
  </commentList>
</comments>
</file>

<file path=xl/comments3.xml><?xml version="1.0" encoding="utf-8"?>
<comments xmlns="http://schemas.openxmlformats.org/spreadsheetml/2006/main">
  <authors>
    <author>Shabnam</author>
  </authors>
  <commentList>
    <comment ref="B2" authorId="0">
      <text>
        <r>
          <rPr>
            <b/>
            <sz val="9"/>
            <color indexed="81"/>
            <rFont val="Tahoma"/>
            <family val="2"/>
          </rPr>
          <t>Shabnam:</t>
        </r>
        <r>
          <rPr>
            <sz val="9"/>
            <color indexed="81"/>
            <rFont val="Tahoma"/>
            <family val="2"/>
          </rPr>
          <t xml:space="preserve">
1/T</t>
        </r>
      </text>
    </comment>
    <comment ref="C2" authorId="0">
      <text>
        <r>
          <rPr>
            <b/>
            <sz val="9"/>
            <color indexed="81"/>
            <rFont val="Tahoma"/>
            <family val="2"/>
          </rPr>
          <t>Shabnam:</t>
        </r>
        <r>
          <rPr>
            <sz val="9"/>
            <color indexed="81"/>
            <rFont val="Tahoma"/>
            <family val="2"/>
          </rPr>
          <t xml:space="preserve">
Obtained from running a MATLAB code for estimating quantiles of lognormal distribution using defined distribution parameters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E2" authorId="0">
      <text>
        <r>
          <rPr>
            <b/>
            <sz val="9"/>
            <color indexed="81"/>
            <rFont val="Tahoma"/>
            <family val="2"/>
          </rPr>
          <t>Shabnam:</t>
        </r>
        <r>
          <rPr>
            <sz val="9"/>
            <color indexed="81"/>
            <rFont val="Tahoma"/>
            <family val="2"/>
          </rPr>
          <t xml:space="preserve">
Excel function for estimating inverse values of normal distribution function</t>
        </r>
      </text>
    </comment>
    <comment ref="F2" authorId="0">
      <text>
        <r>
          <rPr>
            <b/>
            <sz val="9"/>
            <color indexed="81"/>
            <rFont val="Tahoma"/>
            <family val="2"/>
          </rPr>
          <t>Shabnam:</t>
        </r>
        <r>
          <rPr>
            <sz val="9"/>
            <color indexed="81"/>
            <rFont val="Tahoma"/>
            <family val="2"/>
          </rPr>
          <t xml:space="preserve">
Estimation of quantile function using equation (4-1) in thesis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H2" authorId="0">
      <text>
        <r>
          <rPr>
            <b/>
            <sz val="9"/>
            <color indexed="81"/>
            <rFont val="Tahoma"/>
            <family val="2"/>
          </rPr>
          <t>Shabnam:</t>
        </r>
        <r>
          <rPr>
            <sz val="9"/>
            <color indexed="81"/>
            <rFont val="Tahoma"/>
            <family val="2"/>
          </rPr>
          <t xml:space="preserve">
Estimated discharge for each return period</t>
        </r>
      </text>
    </comment>
    <comment ref="L2" authorId="0">
      <text>
        <r>
          <rPr>
            <b/>
            <sz val="9"/>
            <color indexed="81"/>
            <rFont val="Tahoma"/>
            <family val="2"/>
          </rPr>
          <t>Shabnam:</t>
        </r>
        <r>
          <rPr>
            <sz val="9"/>
            <color indexed="81"/>
            <rFont val="Tahoma"/>
            <family val="2"/>
          </rPr>
          <t xml:space="preserve">
lognormal distribution parameters for regional Labrador 1-day model</t>
        </r>
      </text>
    </comment>
    <comment ref="N2" authorId="0">
      <text>
        <r>
          <rPr>
            <b/>
            <sz val="9"/>
            <color indexed="81"/>
            <rFont val="Tahoma"/>
            <family val="2"/>
          </rPr>
          <t>Shabnam:</t>
        </r>
        <r>
          <rPr>
            <sz val="9"/>
            <color indexed="81"/>
            <rFont val="Tahoma"/>
            <family val="2"/>
          </rPr>
          <t xml:space="preserve">
Equation parameters of relation between Qmean and Drainage area</t>
        </r>
      </text>
    </comment>
    <comment ref="P2" authorId="0">
      <text>
        <r>
          <rPr>
            <b/>
            <sz val="9"/>
            <color indexed="81"/>
            <rFont val="Tahoma"/>
            <family val="2"/>
          </rPr>
          <t>Shabnam:</t>
        </r>
        <r>
          <rPr>
            <sz val="9"/>
            <color indexed="81"/>
            <rFont val="Tahoma"/>
            <family val="2"/>
          </rPr>
          <t xml:space="preserve">
This is an example drainage area (km2)</t>
        </r>
      </text>
    </comment>
  </commentList>
</comments>
</file>

<file path=xl/comments4.xml><?xml version="1.0" encoding="utf-8"?>
<comments xmlns="http://schemas.openxmlformats.org/spreadsheetml/2006/main">
  <authors>
    <author>Shabnam</author>
  </authors>
  <commentList>
    <comment ref="B2" authorId="0">
      <text>
        <r>
          <rPr>
            <b/>
            <sz val="9"/>
            <color indexed="81"/>
            <rFont val="Tahoma"/>
            <family val="2"/>
          </rPr>
          <t>Shabnam:</t>
        </r>
        <r>
          <rPr>
            <sz val="9"/>
            <color indexed="81"/>
            <rFont val="Tahoma"/>
            <family val="2"/>
          </rPr>
          <t xml:space="preserve">
1/T</t>
        </r>
      </text>
    </comment>
    <comment ref="C2" authorId="0">
      <text>
        <r>
          <rPr>
            <b/>
            <sz val="9"/>
            <color indexed="81"/>
            <rFont val="Tahoma"/>
            <family val="2"/>
          </rPr>
          <t>Shabnam:</t>
        </r>
        <r>
          <rPr>
            <sz val="9"/>
            <color indexed="81"/>
            <rFont val="Tahoma"/>
            <family val="2"/>
          </rPr>
          <t xml:space="preserve">
Obtained from running a MATLAB code for estimating quantiles of lognormal distribution using defined distribution parameters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E2" authorId="0">
      <text>
        <r>
          <rPr>
            <b/>
            <sz val="9"/>
            <color indexed="81"/>
            <rFont val="Tahoma"/>
            <family val="2"/>
          </rPr>
          <t>Shabnam:</t>
        </r>
        <r>
          <rPr>
            <sz val="9"/>
            <color indexed="81"/>
            <rFont val="Tahoma"/>
            <family val="2"/>
          </rPr>
          <t xml:space="preserve">
Excel function for estimating inverse values of normal distribution function</t>
        </r>
      </text>
    </comment>
    <comment ref="F2" authorId="0">
      <text>
        <r>
          <rPr>
            <b/>
            <sz val="9"/>
            <color indexed="81"/>
            <rFont val="Tahoma"/>
            <family val="2"/>
          </rPr>
          <t>Shabnam:</t>
        </r>
        <r>
          <rPr>
            <sz val="9"/>
            <color indexed="81"/>
            <rFont val="Tahoma"/>
            <family val="2"/>
          </rPr>
          <t xml:space="preserve">
Estimation of quantile function using equation (4-1) in thesis
x(F)=Q</t>
        </r>
        <r>
          <rPr>
            <vertAlign val="subscript"/>
            <sz val="9"/>
            <color indexed="81"/>
            <rFont val="Tahoma"/>
            <family val="2"/>
          </rPr>
          <t>T</t>
        </r>
        <r>
          <rPr>
            <sz val="9"/>
            <color indexed="81"/>
            <rFont val="Tahoma"/>
            <family val="2"/>
          </rPr>
          <t>/Q</t>
        </r>
        <r>
          <rPr>
            <vertAlign val="subscript"/>
            <sz val="9"/>
            <color indexed="81"/>
            <rFont val="Tahoma"/>
            <family val="2"/>
          </rPr>
          <t>mean</t>
        </r>
      </text>
    </comment>
    <comment ref="H2" authorId="0">
      <text>
        <r>
          <rPr>
            <b/>
            <sz val="9"/>
            <color indexed="81"/>
            <rFont val="Tahoma"/>
            <family val="2"/>
          </rPr>
          <t>Shabnam:</t>
        </r>
        <r>
          <rPr>
            <sz val="9"/>
            <color indexed="81"/>
            <rFont val="Tahoma"/>
            <family val="2"/>
          </rPr>
          <t xml:space="preserve">
Estimated discharge for each return period</t>
        </r>
      </text>
    </comment>
    <comment ref="L2" authorId="0">
      <text>
        <r>
          <rPr>
            <b/>
            <sz val="9"/>
            <color indexed="81"/>
            <rFont val="Tahoma"/>
            <family val="2"/>
          </rPr>
          <t>Shabnam:</t>
        </r>
        <r>
          <rPr>
            <sz val="9"/>
            <color indexed="81"/>
            <rFont val="Tahoma"/>
            <family val="2"/>
          </rPr>
          <t xml:space="preserve">
lognormal distribution parameters for regional Labrador 7-day model</t>
        </r>
      </text>
    </comment>
    <comment ref="N2" authorId="0">
      <text>
        <r>
          <rPr>
            <b/>
            <sz val="9"/>
            <color indexed="81"/>
            <rFont val="Tahoma"/>
            <family val="2"/>
          </rPr>
          <t>Shabnam:</t>
        </r>
        <r>
          <rPr>
            <sz val="9"/>
            <color indexed="81"/>
            <rFont val="Tahoma"/>
            <family val="2"/>
          </rPr>
          <t xml:space="preserve">
Equation parameters of relation between Qmean and Drainage area</t>
        </r>
      </text>
    </comment>
    <comment ref="P2" authorId="0">
      <text>
        <r>
          <rPr>
            <b/>
            <sz val="9"/>
            <color indexed="81"/>
            <rFont val="Tahoma"/>
            <family val="2"/>
          </rPr>
          <t>Shabnam:</t>
        </r>
        <r>
          <rPr>
            <sz val="9"/>
            <color indexed="81"/>
            <rFont val="Tahoma"/>
            <family val="2"/>
          </rPr>
          <t xml:space="preserve">
This is an example drainage area (km2)</t>
        </r>
      </text>
    </comment>
  </commentList>
</comments>
</file>

<file path=xl/sharedStrings.xml><?xml version="1.0" encoding="utf-8"?>
<sst xmlns="http://schemas.openxmlformats.org/spreadsheetml/2006/main" count="55" uniqueCount="17">
  <si>
    <t>T</t>
  </si>
  <si>
    <t>F</t>
  </si>
  <si>
    <t>x(F)</t>
  </si>
  <si>
    <t>x</t>
  </si>
  <si>
    <t>a</t>
  </si>
  <si>
    <t>k</t>
  </si>
  <si>
    <t>Norminv</t>
  </si>
  <si>
    <t>b</t>
  </si>
  <si>
    <t>DA</t>
  </si>
  <si>
    <r>
      <t>Q</t>
    </r>
    <r>
      <rPr>
        <b/>
        <vertAlign val="subscript"/>
        <sz val="11"/>
        <color theme="1"/>
        <rFont val="Calibri"/>
        <family val="2"/>
        <scheme val="minor"/>
      </rPr>
      <t>T</t>
    </r>
  </si>
  <si>
    <t>Return Period (Years)</t>
  </si>
  <si>
    <r>
      <t>1 Day Flow (m</t>
    </r>
    <r>
      <rPr>
        <vertAlign val="superscript"/>
        <sz val="13"/>
        <color theme="1"/>
        <rFont val="Calibri"/>
        <family val="2"/>
        <scheme val="minor"/>
      </rPr>
      <t>3</t>
    </r>
    <r>
      <rPr>
        <sz val="13"/>
        <color theme="1"/>
        <rFont val="Calibri"/>
        <family val="2"/>
        <scheme val="minor"/>
      </rPr>
      <t>/s)</t>
    </r>
  </si>
  <si>
    <r>
      <t>7 Day Flow (m</t>
    </r>
    <r>
      <rPr>
        <vertAlign val="superscript"/>
        <sz val="13"/>
        <color theme="1"/>
        <rFont val="Calibri"/>
        <family val="2"/>
        <scheme val="minor"/>
      </rPr>
      <t>3</t>
    </r>
    <r>
      <rPr>
        <sz val="13"/>
        <color theme="1"/>
        <rFont val="Calibri"/>
        <family val="2"/>
        <scheme val="minor"/>
      </rPr>
      <t>/s)</t>
    </r>
  </si>
  <si>
    <t>Drainage Area</t>
  </si>
  <si>
    <t>km²</t>
  </si>
  <si>
    <t>Region</t>
  </si>
  <si>
    <t>labrador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</si>
</sst>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color theme="1"/>
      <name val="Calibri"/>
      <family val="2"/>
      <scheme val="minor"/>
    </font>
    <font>
      <b/>
      <vertAlign val="subscript"/>
      <sz val="11"/>
      <color theme="1"/>
      <name val="Calibri"/>
      <family val="2"/>
      <scheme val="minor"/>
    </font>
    <font>
      <sz val="9"/>
      <color indexed="81"/>
      <name val="Tahoma"/>
      <family val="2"/>
    </font>
    <font>
      <b/>
      <sz val="9"/>
      <color indexed="81"/>
      <name val="Tahoma"/>
      <family val="2"/>
    </font>
    <font>
      <vertAlign val="subscript"/>
      <sz val="9"/>
      <color indexed="81"/>
      <name val="Tahoma"/>
      <family val="2"/>
    </font>
    <font>
      <b/>
      <sz val="11"/>
      <color theme="1"/>
      <name val="Symbol"/>
      <family val="1"/>
      <charset val="2"/>
    </font>
    <font>
      <b/>
      <sz val="11"/>
      <color theme="1"/>
      <name val="Calibri"/>
      <family val="2"/>
    </font>
    <font>
      <sz val="16"/>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vertAlign val="superscript"/>
      <sz val="13"/>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99CCFF"/>
        <bgColor indexed="64"/>
      </patternFill>
    </fill>
    <fill>
      <patternFill patternType="solid">
        <fgColor rgb="FF66FF66"/>
        <bgColor indexed="64"/>
      </patternFill>
    </fill>
    <fill>
      <patternFill patternType="solid">
        <fgColor rgb="FFFFC000"/>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2" borderId="0" xfId="0" applyFill="1"/>
    <xf numFmtId="0" fontId="6" fillId="0" borderId="0" xfId="0" applyFont="1"/>
    <xf numFmtId="0" fontId="1" fillId="0" borderId="0" xfId="0" applyFont="1"/>
    <xf numFmtId="49" fontId="7" fillId="0" borderId="0" xfId="0" applyNumberFormat="1" applyFont="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3" borderId="0" xfId="0" applyFill="1" applyAlignment="1">
      <alignment horizontal="center" vertical="center"/>
    </xf>
    <xf numFmtId="0" fontId="0" fillId="3" borderId="0" xfId="0" applyFill="1"/>
    <xf numFmtId="164" fontId="0" fillId="0" borderId="0" xfId="0" applyNumberFormat="1"/>
    <xf numFmtId="0" fontId="0" fillId="4" borderId="0" xfId="0" applyFill="1" applyProtection="1"/>
    <xf numFmtId="0" fontId="8" fillId="4" borderId="0" xfId="0" applyFont="1" applyFill="1" applyProtection="1"/>
    <xf numFmtId="0" fontId="8" fillId="5" borderId="3" xfId="0" applyFont="1" applyFill="1" applyBorder="1" applyProtection="1"/>
    <xf numFmtId="0" fontId="0" fillId="4" borderId="0" xfId="0" applyFill="1" applyBorder="1" applyProtection="1"/>
    <xf numFmtId="0" fontId="11" fillId="5" borderId="3" xfId="0" applyFont="1" applyFill="1" applyBorder="1" applyAlignment="1" applyProtection="1">
      <alignment horizontal="center" vertical="center" wrapText="1"/>
    </xf>
    <xf numFmtId="0" fontId="9" fillId="2" borderId="2" xfId="0" applyFont="1" applyFill="1" applyBorder="1" applyAlignment="1" applyProtection="1">
      <alignment horizontal="left"/>
    </xf>
    <xf numFmtId="0" fontId="10" fillId="6" borderId="9" xfId="0" applyFont="1" applyFill="1" applyBorder="1" applyAlignment="1" applyProtection="1">
      <alignment horizontal="left"/>
    </xf>
    <xf numFmtId="0" fontId="10" fillId="2" borderId="1" xfId="0" applyFont="1" applyFill="1" applyBorder="1" applyAlignment="1" applyProtection="1">
      <alignment horizontal="left"/>
    </xf>
    <xf numFmtId="2" fontId="8" fillId="5" borderId="3" xfId="0" applyNumberFormat="1" applyFont="1" applyFill="1" applyBorder="1" applyAlignment="1" applyProtection="1">
      <alignment horizontal="center"/>
    </xf>
    <xf numFmtId="0" fontId="9" fillId="2" borderId="9" xfId="0" applyFont="1" applyFill="1" applyBorder="1" applyAlignment="1" applyProtection="1">
      <alignment horizontal="right"/>
      <protection locked="0"/>
    </xf>
    <xf numFmtId="0" fontId="8" fillId="5" borderId="4" xfId="0" applyFont="1" applyFill="1" applyBorder="1" applyAlignment="1" applyProtection="1">
      <alignment horizontal="center" textRotation="90" wrapText="1"/>
    </xf>
    <xf numFmtId="0" fontId="8" fillId="5" borderId="5" xfId="0" applyFont="1" applyFill="1" applyBorder="1" applyAlignment="1" applyProtection="1">
      <alignment horizontal="center" textRotation="90" wrapText="1"/>
    </xf>
    <xf numFmtId="0" fontId="8" fillId="5" borderId="6" xfId="0" applyFont="1" applyFill="1" applyBorder="1" applyAlignment="1" applyProtection="1">
      <alignment horizontal="center" textRotation="90" wrapText="1"/>
    </xf>
    <xf numFmtId="0" fontId="9" fillId="6" borderId="1" xfId="0" applyFont="1" applyFill="1" applyBorder="1" applyAlignment="1" applyProtection="1">
      <alignment horizontal="right"/>
      <protection locked="0"/>
    </xf>
    <xf numFmtId="0" fontId="9" fillId="6" borderId="2" xfId="0" applyFont="1" applyFill="1" applyBorder="1" applyAlignment="1" applyProtection="1">
      <alignment horizontal="right"/>
      <protection locked="0"/>
    </xf>
    <xf numFmtId="2" fontId="8" fillId="5" borderId="3" xfId="0" applyNumberFormat="1" applyFont="1" applyFill="1" applyBorder="1" applyAlignment="1" applyProtection="1">
      <alignment horizontal="center"/>
    </xf>
    <xf numFmtId="0" fontId="11" fillId="5" borderId="7"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8" fillId="5" borderId="3" xfId="0" applyNumberFormat="1" applyFont="1" applyFill="1" applyBorder="1" applyAlignment="1" applyProtection="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174625</xdr:colOff>
      <xdr:row>4</xdr:row>
      <xdr:rowOff>47625</xdr:rowOff>
    </xdr:from>
    <xdr:to>
      <xdr:col>27</xdr:col>
      <xdr:colOff>444501</xdr:colOff>
      <xdr:row>28</xdr:row>
      <xdr:rowOff>107156</xdr:rowOff>
    </xdr:to>
    <xdr:sp macro="" textlink="">
      <xdr:nvSpPr>
        <xdr:cNvPr id="2" name="TextBox 1"/>
        <xdr:cNvSpPr txBox="1"/>
      </xdr:nvSpPr>
      <xdr:spPr>
        <a:xfrm>
          <a:off x="4222750" y="809625"/>
          <a:ext cx="11390314" cy="5286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sng"/>
            <a:t>Ho</a:t>
          </a:r>
          <a:r>
            <a:rPr lang="en-US" sz="1200" b="1" i="0" u="sng">
              <a:solidFill>
                <a:sysClr val="windowText" lastClr="000000"/>
              </a:solidFill>
            </a:rPr>
            <a:t>w the Low Stream</a:t>
          </a:r>
          <a:r>
            <a:rPr lang="en-US" sz="1200" b="1" i="0" u="sng" baseline="0">
              <a:solidFill>
                <a:sysClr val="windowText" lastClr="000000"/>
              </a:solidFill>
            </a:rPr>
            <a:t> Flows Calculation Sheet Works:</a:t>
          </a:r>
        </a:p>
        <a:p>
          <a:endParaRPr lang="en-US" sz="700" baseline="0">
            <a:solidFill>
              <a:sysClr val="windowText" lastClr="000000"/>
            </a:solidFill>
          </a:endParaRPr>
        </a:p>
        <a:p>
          <a:r>
            <a:rPr lang="en-US" sz="1200" baseline="0">
              <a:solidFill>
                <a:sysClr val="windowText" lastClr="000000"/>
              </a:solidFill>
            </a:rPr>
            <a:t>Next to the "Drainage Area"  box (the yellow colour), enter the drainage area of the  point of interest  of river in square-kilometre (km²) for which the low flow is wanted .  If it is a river on the island of Newfoundland enter 'Newfoundland' next to the "Region" box (the orange  colour), if the river is in Labrador enter 'Labrador'  next to the region box (the orange colour). Once the area is entered the table will show the Newfoundland one and seven day low stream flows or the Labrador one and seven day low stream flows for return periods of 2, 10, 20, 50 and 100 years. These values will be given in cubic-metre per second (m³/s).</a:t>
          </a:r>
        </a:p>
        <a:p>
          <a:endParaRPr lang="en-US" sz="700" baseline="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rPr>
            <a:t>This Low Flows Calculation sheet is based on a 2012 M. Eng. thesis  entitled "</a:t>
          </a:r>
          <a:r>
            <a:rPr lang="en-US" sz="1200" b="0">
              <a:solidFill>
                <a:sysClr val="windowText" lastClr="000000"/>
              </a:solidFill>
              <a:effectLst/>
              <a:latin typeface="+mn-lt"/>
              <a:ea typeface="+mn-ea"/>
              <a:cs typeface="+mn-cs"/>
            </a:rPr>
            <a:t>Low Flow Frequency Study for Newfoundland and Labrador" written</a:t>
          </a:r>
          <a:r>
            <a:rPr lang="en-US" sz="1200" b="0" baseline="0">
              <a:solidFill>
                <a:sysClr val="windowText" lastClr="000000"/>
              </a:solidFill>
              <a:effectLst/>
              <a:latin typeface="+mn-lt"/>
              <a:ea typeface="+mn-ea"/>
              <a:cs typeface="+mn-cs"/>
            </a:rPr>
            <a:t> by </a:t>
          </a:r>
          <a:r>
            <a:rPr lang="en-US" sz="1200" b="0">
              <a:solidFill>
                <a:schemeClr val="dk1"/>
              </a:solidFill>
              <a:effectLst/>
              <a:latin typeface="+mn-lt"/>
              <a:ea typeface="+mn-ea"/>
              <a:cs typeface="+mn-cs"/>
            </a:rPr>
            <a:t>Shabnam Mostofi Zadeh.</a:t>
          </a:r>
          <a:endParaRPr lang="en-US" sz="1200" b="0">
            <a:solidFill>
              <a:sysClr val="windowText" lastClr="000000"/>
            </a:solidFill>
            <a:effectLst/>
            <a:latin typeface="+mn-lt"/>
            <a:ea typeface="+mn-ea"/>
            <a:cs typeface="+mn-cs"/>
          </a:endParaRPr>
        </a:p>
        <a:p>
          <a:endParaRPr lang="en-US" sz="700" b="1" u="sng" baseline="0"/>
        </a:p>
        <a:p>
          <a:r>
            <a:rPr lang="en-US" sz="1200" b="1" u="sng" baseline="0"/>
            <a:t>What it all means:</a:t>
          </a:r>
        </a:p>
        <a:p>
          <a:endParaRPr lang="en-US" sz="700"/>
        </a:p>
        <a:p>
          <a:r>
            <a:rPr lang="en-US" sz="1200"/>
            <a:t>For</a:t>
          </a:r>
          <a:r>
            <a:rPr lang="en-US" sz="1200" baseline="0"/>
            <a:t> each area entered </a:t>
          </a:r>
          <a:r>
            <a:rPr lang="en-US" sz="1200"/>
            <a:t>there will be 10 different low flows calculated.</a:t>
          </a:r>
          <a:endParaRPr lang="en-US" sz="1200" baseline="0"/>
        </a:p>
        <a:p>
          <a:endParaRPr lang="en-US" sz="500" baseline="0"/>
        </a:p>
        <a:p>
          <a:r>
            <a:rPr lang="en-US" sz="1200" baseline="0"/>
            <a:t>Newfoundland vs Labrador - For the study the Province of Newfoundland and Labrador was split up into two homogenous regions  1)  Island of Newfoundland and 2) Labrador. Meaning low stream flow predictions for </a:t>
          </a:r>
          <a:r>
            <a:rPr lang="en-US" sz="1200" baseline="0">
              <a:solidFill>
                <a:schemeClr val="dk1"/>
              </a:solidFill>
              <a:latin typeface="+mn-lt"/>
              <a:ea typeface="+mn-ea"/>
              <a:cs typeface="+mn-cs"/>
            </a:rPr>
            <a:t>the Island (Newfoundland) are different for those of mainland (Labrador).</a:t>
          </a:r>
        </a:p>
        <a:p>
          <a:endParaRPr lang="en-US" sz="400" baseline="0"/>
        </a:p>
        <a:p>
          <a:r>
            <a:rPr lang="en-US" sz="1200" baseline="0"/>
            <a:t>One Day  vs Seven Day Flow - One day flow means the minimum low flow for a given day whereas seven day flow means the minimum daily average low flow for a seven day period.</a:t>
          </a:r>
        </a:p>
        <a:p>
          <a:endParaRPr lang="en-US" sz="500" baseline="0"/>
        </a:p>
        <a:p>
          <a:r>
            <a:rPr lang="en-US" sz="1200" baseline="0"/>
            <a:t>Return Periods - How often a low stream flow occurs. For example a 2 year low flow means the stream will have a flow approximately that low every 2 years, in other words there is a 50% chance of there being a 2 year low flow every year. The higher the return period  the lower chance there will be a flow that low in a given year.</a:t>
          </a:r>
        </a:p>
        <a:p>
          <a:endParaRPr lang="en-US" sz="800" baseline="0"/>
        </a:p>
        <a:p>
          <a:r>
            <a:rPr lang="en-US" sz="1200" u="sng" baseline="0"/>
            <a:t>For any further information please contact:</a:t>
          </a:r>
        </a:p>
        <a:p>
          <a:endParaRPr lang="en-US" sz="800" baseline="0"/>
        </a:p>
        <a:p>
          <a:r>
            <a:rPr lang="en-US" sz="1200">
              <a:solidFill>
                <a:schemeClr val="dk1"/>
              </a:solidFill>
              <a:effectLst/>
              <a:latin typeface="+mn-lt"/>
              <a:ea typeface="+mn-ea"/>
              <a:cs typeface="+mn-cs"/>
            </a:rPr>
            <a:t>Water Resources Management Division</a:t>
          </a:r>
        </a:p>
        <a:p>
          <a:r>
            <a:rPr lang="en-US" sz="1200">
              <a:solidFill>
                <a:schemeClr val="dk1"/>
              </a:solidFill>
              <a:effectLst/>
              <a:latin typeface="+mn-lt"/>
              <a:ea typeface="+mn-ea"/>
              <a:cs typeface="+mn-cs"/>
            </a:rPr>
            <a:t>Department of Municipal</a:t>
          </a:r>
          <a:r>
            <a:rPr lang="en-US" sz="1200" baseline="0">
              <a:solidFill>
                <a:schemeClr val="dk1"/>
              </a:solidFill>
              <a:effectLst/>
              <a:latin typeface="+mn-lt"/>
              <a:ea typeface="+mn-ea"/>
              <a:cs typeface="+mn-cs"/>
            </a:rPr>
            <a:t> Affairs and </a:t>
          </a:r>
          <a:r>
            <a:rPr lang="en-US" sz="1200">
              <a:solidFill>
                <a:schemeClr val="dk1"/>
              </a:solidFill>
              <a:effectLst/>
              <a:latin typeface="+mn-lt"/>
              <a:ea typeface="+mn-ea"/>
              <a:cs typeface="+mn-cs"/>
            </a:rPr>
            <a:t>Environment</a:t>
          </a:r>
        </a:p>
        <a:p>
          <a:r>
            <a:rPr lang="en-US" sz="1200">
              <a:solidFill>
                <a:schemeClr val="dk1"/>
              </a:solidFill>
              <a:effectLst/>
              <a:latin typeface="+mn-lt"/>
              <a:ea typeface="+mn-ea"/>
              <a:cs typeface="+mn-cs"/>
            </a:rPr>
            <a:t>P.O. Box 8700</a:t>
          </a:r>
        </a:p>
        <a:p>
          <a:r>
            <a:rPr lang="en-US" sz="1200">
              <a:solidFill>
                <a:schemeClr val="dk1"/>
              </a:solidFill>
              <a:effectLst/>
              <a:latin typeface="+mn-lt"/>
              <a:ea typeface="+mn-ea"/>
              <a:cs typeface="+mn-cs"/>
            </a:rPr>
            <a:t>4th Floor, West Block</a:t>
          </a:r>
        </a:p>
        <a:p>
          <a:r>
            <a:rPr lang="en-US" sz="1200">
              <a:solidFill>
                <a:schemeClr val="dk1"/>
              </a:solidFill>
              <a:effectLst/>
              <a:latin typeface="+mn-lt"/>
              <a:ea typeface="+mn-ea"/>
              <a:cs typeface="+mn-cs"/>
            </a:rPr>
            <a:t>Confederation Building</a:t>
          </a:r>
        </a:p>
        <a:p>
          <a:r>
            <a:rPr lang="en-US" sz="1200">
              <a:solidFill>
                <a:schemeClr val="dk1"/>
              </a:solidFill>
              <a:effectLst/>
              <a:latin typeface="+mn-lt"/>
              <a:ea typeface="+mn-ea"/>
              <a:cs typeface="+mn-cs"/>
            </a:rPr>
            <a:t>St. John's, NL A1B 4J6</a:t>
          </a:r>
        </a:p>
        <a:p>
          <a:r>
            <a:rPr lang="en-US" sz="1200">
              <a:solidFill>
                <a:schemeClr val="dk1"/>
              </a:solidFill>
              <a:effectLst/>
              <a:latin typeface="+mn-lt"/>
              <a:ea typeface="+mn-ea"/>
              <a:cs typeface="+mn-cs"/>
            </a:rPr>
            <a:t>Tel: (709) 729-2563</a:t>
          </a:r>
        </a:p>
        <a:p>
          <a:r>
            <a:rPr lang="en-US" sz="1200">
              <a:solidFill>
                <a:schemeClr val="dk1"/>
              </a:solidFill>
              <a:effectLst/>
              <a:latin typeface="+mn-lt"/>
              <a:ea typeface="+mn-ea"/>
              <a:cs typeface="+mn-cs"/>
            </a:rPr>
            <a:t>Fax: (709) 729-0320</a:t>
          </a:r>
        </a:p>
        <a:p>
          <a:r>
            <a:rPr lang="en-US" sz="1200">
              <a:solidFill>
                <a:schemeClr val="dk1"/>
              </a:solidFill>
              <a:effectLst/>
              <a:latin typeface="+mn-lt"/>
              <a:ea typeface="+mn-ea"/>
              <a:cs typeface="+mn-cs"/>
            </a:rPr>
            <a:t>Email: </a:t>
          </a:r>
          <a:r>
            <a:rPr lang="en-US" sz="1200" u="sng">
              <a:solidFill>
                <a:schemeClr val="dk1"/>
              </a:solidFill>
              <a:effectLst/>
              <a:latin typeface="+mn-lt"/>
              <a:ea typeface="+mn-ea"/>
              <a:cs typeface="+mn-cs"/>
              <a:hlinkClick xmlns:r="http://schemas.openxmlformats.org/officeDocument/2006/relationships" r:id=""/>
            </a:rPr>
            <a:t>water@gov.nl.ca</a:t>
          </a:r>
          <a:endParaRPr lang="en-US" sz="1200">
            <a:solidFill>
              <a:schemeClr val="dk1"/>
            </a:solidFill>
            <a:effectLst/>
            <a:latin typeface="+mn-lt"/>
            <a:ea typeface="+mn-ea"/>
            <a:cs typeface="+mn-cs"/>
          </a:endParaRPr>
        </a:p>
        <a:p>
          <a:endParaRPr lang="en-US" sz="1200" baseline="0"/>
        </a:p>
        <a:p>
          <a:endParaRPr lang="en-US" sz="1200" baseline="0"/>
        </a:p>
      </xdr:txBody>
    </xdr:sp>
    <xdr:clientData/>
  </xdr:twoCellAnchor>
  <xdr:oneCellAnchor>
    <xdr:from>
      <xdr:col>0</xdr:col>
      <xdr:colOff>47626</xdr:colOff>
      <xdr:row>0</xdr:row>
      <xdr:rowOff>127000</xdr:rowOff>
    </xdr:from>
    <xdr:ext cx="15493999" cy="619124"/>
    <xdr:sp macro="" textlink="">
      <xdr:nvSpPr>
        <xdr:cNvPr id="3" name="Rectangle 2"/>
        <xdr:cNvSpPr/>
      </xdr:nvSpPr>
      <xdr:spPr>
        <a:xfrm>
          <a:off x="47626" y="127000"/>
          <a:ext cx="15493999" cy="619124"/>
        </a:xfrm>
        <a:prstGeom prst="rect">
          <a:avLst/>
        </a:prstGeom>
        <a:solidFill>
          <a:srgbClr val="0000FF"/>
        </a:solidFill>
      </xdr:spPr>
      <xdr:txBody>
        <a:bodyPr wrap="square" lIns="91440" tIns="45720" rIns="91440" bIns="45720">
          <a:noAutofit/>
          <a:scene3d>
            <a:camera prst="orthographicFront"/>
            <a:lightRig rig="brightRoom" dir="t"/>
          </a:scene3d>
          <a:sp3d contourW="6350" prstMaterial="plastic">
            <a:bevelT w="20320" h="20320" prst="angle"/>
            <a:contourClr>
              <a:schemeClr val="accent1">
                <a:tint val="100000"/>
                <a:shade val="100000"/>
                <a:hueMod val="100000"/>
                <a:satMod val="100000"/>
              </a:schemeClr>
            </a:contourClr>
          </a:sp3d>
        </a:bodyPr>
        <a:lstStyle/>
        <a:p>
          <a:pPr algn="ctr"/>
          <a:endParaRPr lang="en-US" sz="4000" b="1" cap="all" spc="0">
            <a:ln/>
            <a:solidFill>
              <a:srgbClr val="FFFF00"/>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Arial Rounded MT Bold" panose="020F0704030504030204" pitchFamily="34" charset="0"/>
          </a:endParaRPr>
        </a:p>
      </xdr:txBody>
    </xdr:sp>
    <xdr:clientData/>
  </xdr:oneCellAnchor>
  <xdr:oneCellAnchor>
    <xdr:from>
      <xdr:col>0</xdr:col>
      <xdr:colOff>0</xdr:colOff>
      <xdr:row>0</xdr:row>
      <xdr:rowOff>79376</xdr:rowOff>
    </xdr:from>
    <xdr:ext cx="15430500" cy="615950"/>
    <xdr:sp macro="" textlink="">
      <xdr:nvSpPr>
        <xdr:cNvPr id="4" name="Rectangle 3"/>
        <xdr:cNvSpPr/>
      </xdr:nvSpPr>
      <xdr:spPr>
        <a:xfrm>
          <a:off x="0" y="79376"/>
          <a:ext cx="15430500" cy="615950"/>
        </a:xfrm>
        <a:prstGeom prst="rect">
          <a:avLst/>
        </a:prstGeom>
        <a:noFill/>
      </xdr:spPr>
      <xdr:txBody>
        <a:bodyPr wrap="square" lIns="91440" tIns="45720" rIns="91440" bIns="45720">
          <a:noAutofit/>
        </a:bodyPr>
        <a:lstStyle/>
        <a:p>
          <a:pPr algn="ctr"/>
          <a:r>
            <a:rPr lang="en-US" sz="4000" b="1" cap="none" spc="0">
              <a:ln w="1905"/>
              <a:solidFill>
                <a:srgbClr val="FFFF00"/>
              </a:solidFill>
              <a:effectLst>
                <a:innerShdw blurRad="69850" dist="43180" dir="5400000">
                  <a:srgbClr val="000000">
                    <a:alpha val="65000"/>
                  </a:srgbClr>
                </a:innerShdw>
              </a:effectLst>
              <a:latin typeface="Arial Rounded MT Bold" panose="020F0704030504030204" pitchFamily="34" charset="0"/>
            </a:rPr>
            <a:t>Newfoundland and Labrador Low Flows</a:t>
          </a:r>
          <a:r>
            <a:rPr lang="en-US" sz="4000" b="1" cap="none" spc="0" baseline="0">
              <a:ln w="1905"/>
              <a:solidFill>
                <a:srgbClr val="FFFF00"/>
              </a:solidFill>
              <a:effectLst>
                <a:innerShdw blurRad="69850" dist="43180" dir="5400000">
                  <a:srgbClr val="000000">
                    <a:alpha val="65000"/>
                  </a:srgbClr>
                </a:innerShdw>
              </a:effectLst>
              <a:latin typeface="Arial Rounded MT Bold" panose="020F0704030504030204" pitchFamily="34" charset="0"/>
            </a:rPr>
            <a:t> Estimation Calculator</a:t>
          </a:r>
          <a:endParaRPr lang="en-US" sz="4000" b="1" cap="none" spc="0">
            <a:ln w="1905"/>
            <a:solidFill>
              <a:srgbClr val="FFFF00"/>
            </a:solidFill>
            <a:effectLst>
              <a:innerShdw blurRad="69850" dist="43180" dir="5400000">
                <a:srgbClr val="000000">
                  <a:alpha val="65000"/>
                </a:srgbClr>
              </a:inn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466725</xdr:colOff>
      <xdr:row>0</xdr:row>
      <xdr:rowOff>114300</xdr:rowOff>
    </xdr:from>
    <xdr:to>
      <xdr:col>19</xdr:col>
      <xdr:colOff>161925</xdr:colOff>
      <xdr:row>2</xdr:row>
      <xdr:rowOff>95250</xdr:rowOff>
    </xdr:to>
    <xdr:pic>
      <xdr:nvPicPr>
        <xdr:cNvPr id="1031" name="Picture 7"/>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0220325" y="114300"/>
          <a:ext cx="1524000" cy="361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533400</xdr:colOff>
      <xdr:row>0</xdr:row>
      <xdr:rowOff>85725</xdr:rowOff>
    </xdr:from>
    <xdr:to>
      <xdr:col>19</xdr:col>
      <xdr:colOff>228600</xdr:colOff>
      <xdr:row>2</xdr:row>
      <xdr:rowOff>66675</xdr:rowOff>
    </xdr:to>
    <xdr:pic>
      <xdr:nvPicPr>
        <xdr:cNvPr id="2058" name="Picture 1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0287000" y="85725"/>
          <a:ext cx="1524000" cy="3619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571500</xdr:colOff>
      <xdr:row>0</xdr:row>
      <xdr:rowOff>142875</xdr:rowOff>
    </xdr:from>
    <xdr:to>
      <xdr:col>19</xdr:col>
      <xdr:colOff>266700</xdr:colOff>
      <xdr:row>2</xdr:row>
      <xdr:rowOff>123825</xdr:rowOff>
    </xdr:to>
    <xdr:pic>
      <xdr:nvPicPr>
        <xdr:cNvPr id="3080" name="Picture 8"/>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0325100" y="142875"/>
          <a:ext cx="1524000" cy="3619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409575</xdr:colOff>
      <xdr:row>1</xdr:row>
      <xdr:rowOff>9525</xdr:rowOff>
    </xdr:from>
    <xdr:to>
      <xdr:col>19</xdr:col>
      <xdr:colOff>104775</xdr:colOff>
      <xdr:row>2</xdr:row>
      <xdr:rowOff>180975</xdr:rowOff>
    </xdr:to>
    <xdr:pic>
      <xdr:nvPicPr>
        <xdr:cNvPr id="4104" name="Picture 8"/>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0163175" y="200025"/>
          <a:ext cx="1524000" cy="3619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6"/>
  <sheetViews>
    <sheetView tabSelected="1" zoomScale="80" zoomScaleNormal="80" workbookViewId="0">
      <selection activeCell="F24" sqref="F24"/>
    </sheetView>
  </sheetViews>
  <sheetFormatPr defaultRowHeight="15" x14ac:dyDescent="0.25"/>
  <cols>
    <col min="1" max="1" width="6.140625" style="13" customWidth="1"/>
    <col min="2" max="2" width="7.85546875" style="13" customWidth="1"/>
    <col min="3" max="3" width="6.85546875" style="13" customWidth="1"/>
    <col min="4" max="4" width="19.28515625" style="13" customWidth="1"/>
    <col min="5" max="5" width="15" customWidth="1"/>
    <col min="6" max="6" width="5.7109375" customWidth="1"/>
    <col min="7" max="8" width="4.28515625" style="13" customWidth="1"/>
    <col min="9" max="9" width="4.140625" style="13" customWidth="1"/>
    <col min="10" max="10" width="4.140625" customWidth="1"/>
    <col min="11" max="11" width="4.28515625" customWidth="1"/>
  </cols>
  <sheetData>
    <row r="1" spans="1:30"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0"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row>
    <row r="3" spans="1:30" ht="21" x14ac:dyDescent="0.35">
      <c r="A3" s="22"/>
      <c r="B3" s="22"/>
      <c r="C3" s="22"/>
      <c r="D3" s="22"/>
      <c r="E3" s="22"/>
      <c r="F3" s="22"/>
      <c r="G3" s="22"/>
      <c r="H3" s="22"/>
      <c r="I3" s="22"/>
      <c r="J3" s="22"/>
      <c r="K3" s="22"/>
      <c r="L3" s="23"/>
      <c r="M3" s="22"/>
      <c r="N3" s="22"/>
      <c r="O3" s="22"/>
      <c r="P3" s="22"/>
      <c r="Q3" s="22"/>
      <c r="R3" s="22"/>
      <c r="S3" s="22"/>
      <c r="T3" s="22"/>
      <c r="U3" s="22"/>
      <c r="V3" s="22"/>
      <c r="W3" s="22"/>
      <c r="X3" s="22"/>
      <c r="Y3" s="22"/>
      <c r="Z3" s="22"/>
      <c r="AA3" s="22"/>
      <c r="AB3" s="22"/>
      <c r="AC3" s="22"/>
      <c r="AD3" s="22"/>
    </row>
    <row r="4" spans="1:30" ht="9" customHeight="1"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1:30"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row>
    <row r="6" spans="1:30" ht="21"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15.75" thickBot="1" x14ac:dyDescent="0.3">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0" s="13" customFormat="1" ht="19.5" thickBot="1" x14ac:dyDescent="0.35">
      <c r="A8" s="22"/>
      <c r="B8" s="22"/>
      <c r="C8" s="22"/>
      <c r="D8" s="28" t="s">
        <v>15</v>
      </c>
      <c r="E8" s="35" t="s">
        <v>16</v>
      </c>
      <c r="F8" s="36"/>
      <c r="G8" s="22"/>
      <c r="H8" s="22"/>
      <c r="I8" s="22"/>
      <c r="J8" s="22"/>
      <c r="K8" s="22"/>
      <c r="L8" s="22"/>
      <c r="M8" s="22"/>
      <c r="N8" s="22"/>
      <c r="O8" s="22"/>
      <c r="P8" s="22"/>
      <c r="Q8" s="22"/>
      <c r="R8" s="22"/>
      <c r="S8" s="22"/>
      <c r="T8" s="22"/>
      <c r="U8" s="22"/>
      <c r="V8" s="22"/>
      <c r="W8" s="22"/>
      <c r="X8" s="22"/>
      <c r="Y8" s="22"/>
      <c r="Z8" s="22"/>
      <c r="AA8" s="22"/>
      <c r="AB8" s="22"/>
      <c r="AC8" s="22"/>
      <c r="AD8" s="22"/>
    </row>
    <row r="9" spans="1:30" ht="19.5" thickBot="1" x14ac:dyDescent="0.35">
      <c r="A9" s="22"/>
      <c r="B9" s="22"/>
      <c r="C9" s="22"/>
      <c r="D9" s="29" t="s">
        <v>13</v>
      </c>
      <c r="E9" s="31">
        <v>100</v>
      </c>
      <c r="F9" s="27" t="s">
        <v>14</v>
      </c>
      <c r="G9" s="22"/>
      <c r="H9" s="22"/>
      <c r="I9" s="22"/>
      <c r="J9" s="22"/>
      <c r="K9" s="22"/>
      <c r="L9" s="22"/>
      <c r="M9" s="22"/>
      <c r="N9" s="22"/>
      <c r="O9" s="22"/>
      <c r="P9" s="22"/>
      <c r="Q9" s="22"/>
      <c r="R9" s="22"/>
      <c r="S9" s="22"/>
      <c r="T9" s="22"/>
      <c r="U9" s="22"/>
      <c r="V9" s="22"/>
      <c r="W9" s="22"/>
      <c r="X9" s="22"/>
      <c r="Y9" s="22"/>
      <c r="Z9" s="22"/>
      <c r="AA9" s="22"/>
      <c r="AB9" s="22"/>
      <c r="AC9" s="22"/>
      <c r="AD9" s="22"/>
    </row>
    <row r="10" spans="1:30" ht="21" x14ac:dyDescent="0.35">
      <c r="A10" s="25"/>
      <c r="B10" s="25"/>
      <c r="C10" s="25"/>
      <c r="D10" s="22"/>
      <c r="E10" s="22"/>
      <c r="F10" s="22"/>
      <c r="G10" s="22"/>
      <c r="H10" s="23"/>
      <c r="I10" s="23"/>
      <c r="J10" s="22"/>
      <c r="K10" s="22"/>
      <c r="L10" s="22"/>
      <c r="M10" s="22"/>
      <c r="N10" s="22"/>
      <c r="O10" s="22"/>
      <c r="P10" s="22"/>
      <c r="Q10" s="22"/>
      <c r="R10" s="22"/>
      <c r="S10" s="22"/>
      <c r="T10" s="22"/>
      <c r="U10" s="22"/>
      <c r="V10" s="22"/>
      <c r="W10" s="22"/>
      <c r="X10" s="22"/>
      <c r="Y10" s="22"/>
      <c r="Z10" s="22"/>
      <c r="AA10" s="22"/>
      <c r="AB10" s="22"/>
      <c r="AC10" s="22"/>
      <c r="AD10" s="22"/>
    </row>
    <row r="11" spans="1:30" ht="21" x14ac:dyDescent="0.35">
      <c r="A11" s="22"/>
      <c r="B11" s="22"/>
      <c r="C11" s="22"/>
      <c r="D11" s="40" t="str">
        <f>IF(OR($E$8="Newfoundland",$E$8="Labrador"),$E$8, "")</f>
        <v>labrador</v>
      </c>
      <c r="E11" s="40" t="str">
        <f>IF(OR($E$8="Newfoundland",$E$8="Labrador"),$E$8,0)</f>
        <v>labrador</v>
      </c>
      <c r="F11" s="40" t="str">
        <f>IF(OR($E$8="Newfoundland",$E$8="Labrador"),$E$8,0)</f>
        <v>labrador</v>
      </c>
      <c r="G11" s="22"/>
      <c r="H11" s="23"/>
      <c r="I11" s="23"/>
      <c r="J11" s="22"/>
      <c r="K11" s="22"/>
      <c r="L11" s="22"/>
      <c r="M11" s="22"/>
      <c r="N11" s="22"/>
      <c r="O11" s="22"/>
      <c r="P11" s="22"/>
      <c r="Q11" s="22"/>
      <c r="R11" s="22"/>
      <c r="S11" s="22"/>
      <c r="T11" s="22"/>
      <c r="U11" s="22"/>
      <c r="V11" s="22"/>
      <c r="W11" s="22"/>
      <c r="X11" s="22"/>
      <c r="Y11" s="22"/>
      <c r="Z11" s="22"/>
      <c r="AA11" s="22"/>
      <c r="AB11" s="22"/>
      <c r="AC11" s="22"/>
      <c r="AD11" s="22"/>
    </row>
    <row r="12" spans="1:30" ht="18.75" customHeight="1" x14ac:dyDescent="0.35">
      <c r="A12" s="22"/>
      <c r="B12" s="22"/>
      <c r="C12" s="22"/>
      <c r="D12" s="26" t="s">
        <v>11</v>
      </c>
      <c r="E12" s="38" t="s">
        <v>12</v>
      </c>
      <c r="F12" s="39"/>
      <c r="G12" s="22"/>
      <c r="H12" s="23"/>
      <c r="I12" s="23"/>
      <c r="J12" s="22"/>
      <c r="K12" s="22"/>
      <c r="L12" s="22"/>
      <c r="M12" s="22"/>
      <c r="N12" s="22"/>
      <c r="O12" s="22"/>
      <c r="P12" s="22"/>
      <c r="Q12" s="22"/>
      <c r="R12" s="22"/>
      <c r="S12" s="22"/>
      <c r="T12" s="22"/>
      <c r="U12" s="22"/>
      <c r="V12" s="22"/>
      <c r="W12" s="22"/>
      <c r="X12" s="22"/>
      <c r="Y12" s="22"/>
      <c r="Z12" s="22"/>
      <c r="AA12" s="22"/>
      <c r="AB12" s="22"/>
      <c r="AC12" s="22"/>
      <c r="AD12" s="22"/>
    </row>
    <row r="13" spans="1:30" ht="21.75" customHeight="1" x14ac:dyDescent="0.35">
      <c r="A13" s="22"/>
      <c r="B13" s="32" t="s">
        <v>10</v>
      </c>
      <c r="C13" s="24">
        <v>2</v>
      </c>
      <c r="D13" s="30">
        <f>IF($E$8="Newfoundland",'Newfoundland 1-day '!H10,IF($E$8="Labrador", 'Labrador 1-day'!H10, 0))</f>
        <v>0.18749310097037847</v>
      </c>
      <c r="E13" s="37">
        <f>IF($E$8="Newfoundland",'Newfoundland 7-day'!H10,IF($E$8="Labrador", 'Labrador 7-day'!H10, 0))</f>
        <v>0.20636224085781335</v>
      </c>
      <c r="F13" s="37"/>
      <c r="G13" s="22"/>
      <c r="H13" s="22"/>
      <c r="I13" s="22"/>
      <c r="J13" s="22"/>
      <c r="K13" s="22"/>
      <c r="L13" s="22"/>
      <c r="M13" s="22"/>
      <c r="N13" s="22"/>
      <c r="O13" s="22"/>
      <c r="P13" s="22"/>
      <c r="Q13" s="22"/>
      <c r="R13" s="22"/>
      <c r="S13" s="22"/>
      <c r="T13" s="22"/>
      <c r="U13" s="22"/>
      <c r="V13" s="22"/>
      <c r="W13" s="22"/>
      <c r="X13" s="22"/>
      <c r="Y13" s="22"/>
      <c r="Z13" s="22"/>
      <c r="AA13" s="22"/>
      <c r="AB13" s="22"/>
      <c r="AC13" s="22"/>
      <c r="AD13" s="22"/>
    </row>
    <row r="14" spans="1:30" ht="21" x14ac:dyDescent="0.35">
      <c r="A14" s="22"/>
      <c r="B14" s="33"/>
      <c r="C14" s="24">
        <v>10</v>
      </c>
      <c r="D14" s="30">
        <f>IF($E$8="Newfoundland",'Newfoundland 1-day '!H18,IF($E$8="Labrador", 'Labrador 1-day'!H18, 0))</f>
        <v>0.12468725342817659</v>
      </c>
      <c r="E14" s="37">
        <f>IF($E$8="Newfoundland",'Newfoundland 7-day'!H18,IF($E$8="Labrador", 'Labrador 7-day'!H18, 0))</f>
        <v>0.13661661802259809</v>
      </c>
      <c r="F14" s="37"/>
      <c r="G14" s="22"/>
      <c r="H14" s="22"/>
      <c r="I14" s="22"/>
      <c r="J14" s="22"/>
      <c r="K14" s="22"/>
      <c r="L14" s="22"/>
      <c r="M14" s="22"/>
      <c r="N14" s="22"/>
      <c r="O14" s="22"/>
      <c r="P14" s="22"/>
      <c r="Q14" s="22"/>
      <c r="R14" s="22"/>
      <c r="S14" s="22"/>
      <c r="T14" s="22"/>
      <c r="U14" s="22"/>
      <c r="V14" s="22"/>
      <c r="W14" s="22"/>
      <c r="X14" s="22"/>
      <c r="Y14" s="22"/>
      <c r="Z14" s="22"/>
      <c r="AA14" s="22"/>
      <c r="AB14" s="22"/>
      <c r="AC14" s="22"/>
      <c r="AD14" s="22"/>
    </row>
    <row r="15" spans="1:30" ht="21" customHeight="1" x14ac:dyDescent="0.35">
      <c r="A15" s="22"/>
      <c r="B15" s="33"/>
      <c r="C15" s="24">
        <v>20</v>
      </c>
      <c r="D15" s="30">
        <f>IF($E$8="Newfoundland",'Newfoundland 1-day '!H28,IF($E$8="Labrador", 'Labrador 1-day'!H28, 0))</f>
        <v>0.10972684626378935</v>
      </c>
      <c r="E15" s="37">
        <f>IF($E$8="Newfoundland",'Newfoundland 7-day'!H28,IF($E$8="Labrador", 'Labrador 7-day'!H28, 0))</f>
        <v>0.12015203917641171</v>
      </c>
      <c r="F15" s="37"/>
      <c r="G15" s="22"/>
      <c r="H15" s="22"/>
      <c r="I15" s="22"/>
      <c r="J15" s="22"/>
      <c r="K15" s="22"/>
      <c r="L15" s="22"/>
      <c r="M15" s="22"/>
      <c r="N15" s="22"/>
      <c r="O15" s="22"/>
      <c r="P15" s="22"/>
      <c r="Q15" s="22"/>
      <c r="R15" s="22"/>
      <c r="S15" s="22"/>
      <c r="T15" s="22"/>
      <c r="U15" s="22"/>
      <c r="V15" s="22"/>
      <c r="W15" s="22"/>
      <c r="X15" s="22"/>
      <c r="Y15" s="22"/>
      <c r="Z15" s="22"/>
      <c r="AA15" s="22"/>
      <c r="AB15" s="22"/>
      <c r="AC15" s="22"/>
      <c r="AD15" s="22"/>
    </row>
    <row r="16" spans="1:30" ht="21" x14ac:dyDescent="0.35">
      <c r="A16" s="22"/>
      <c r="B16" s="33"/>
      <c r="C16" s="24">
        <v>50</v>
      </c>
      <c r="D16" s="30">
        <f>IF($E$8="Newfoundland",'Newfoundland 1-day '!H58,IF($E$8="Labrador", 'Labrador 1-day'!H58, 0))</f>
        <v>9.4189180844459486E-2</v>
      </c>
      <c r="E16" s="37">
        <f>IF($E$8="Newfoundland",'Newfoundland 7-day'!H58,IF($E$8="Labrador", 'Labrador 7-day'!H58, 0))</f>
        <v>0.10312189012909791</v>
      </c>
      <c r="F16" s="37"/>
      <c r="G16" s="22"/>
      <c r="H16" s="22"/>
      <c r="I16" s="22"/>
      <c r="J16" s="22"/>
      <c r="K16" s="22"/>
      <c r="L16" s="22"/>
      <c r="M16" s="22"/>
      <c r="N16" s="22"/>
      <c r="O16" s="22"/>
      <c r="P16" s="22"/>
      <c r="Q16" s="22"/>
      <c r="R16" s="22"/>
      <c r="S16" s="22"/>
      <c r="T16" s="22"/>
      <c r="U16" s="22"/>
      <c r="V16" s="22"/>
      <c r="W16" s="22"/>
      <c r="X16" s="22"/>
      <c r="Y16" s="22"/>
      <c r="Z16" s="22"/>
      <c r="AA16" s="22"/>
      <c r="AB16" s="22"/>
      <c r="AC16" s="22"/>
      <c r="AD16" s="22"/>
    </row>
    <row r="17" spans="1:30" ht="21" x14ac:dyDescent="0.35">
      <c r="A17" s="22"/>
      <c r="B17" s="34"/>
      <c r="C17" s="24">
        <v>100</v>
      </c>
      <c r="D17" s="30">
        <f>IF($E$8="Newfoundland",'Newfoundland 1-day '!H108,IF($E$8="Labrador", 'Labrador 1-day'!H108, 0))</f>
        <v>8.4542047893784444E-2</v>
      </c>
      <c r="E17" s="37">
        <f>IF($E$8="Newfoundland",'Newfoundland 7-day'!H108,IF($E$8="Labrador", 'Labrador 7-day'!H108, 0))</f>
        <v>9.2586401070874264E-2</v>
      </c>
      <c r="F17" s="37"/>
      <c r="G17" s="22"/>
      <c r="H17" s="22"/>
      <c r="I17" s="22"/>
      <c r="J17" s="22"/>
      <c r="K17" s="22"/>
      <c r="L17" s="22"/>
      <c r="M17" s="22"/>
      <c r="N17" s="22"/>
      <c r="O17" s="22"/>
      <c r="P17" s="22"/>
      <c r="Q17" s="22"/>
      <c r="R17" s="22"/>
      <c r="S17" s="22"/>
      <c r="T17" s="22"/>
      <c r="U17" s="22"/>
      <c r="V17" s="22"/>
      <c r="W17" s="22"/>
      <c r="X17" s="22"/>
      <c r="Y17" s="22"/>
      <c r="Z17" s="22"/>
      <c r="AA17" s="22"/>
      <c r="AB17" s="22"/>
      <c r="AC17" s="22"/>
      <c r="AD17" s="22"/>
    </row>
    <row r="18" spans="1:30"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row>
    <row r="19" spans="1:30"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row>
    <row r="20" spans="1:30" ht="21" x14ac:dyDescent="0.35">
      <c r="A20" s="22"/>
      <c r="B20" s="22"/>
      <c r="C20" s="22"/>
      <c r="D20" s="22"/>
      <c r="E20" s="22"/>
      <c r="F20" s="22"/>
      <c r="G20" s="22"/>
      <c r="H20" s="23"/>
      <c r="I20" s="23"/>
      <c r="J20" s="22"/>
      <c r="K20" s="22"/>
      <c r="L20" s="22"/>
      <c r="M20" s="22"/>
      <c r="N20" s="22"/>
      <c r="O20" s="22"/>
      <c r="P20" s="22"/>
      <c r="Q20" s="22"/>
      <c r="R20" s="22"/>
      <c r="S20" s="22"/>
      <c r="T20" s="22"/>
      <c r="U20" s="22"/>
      <c r="V20" s="22"/>
      <c r="W20" s="22"/>
      <c r="X20" s="22"/>
      <c r="Y20" s="22"/>
      <c r="Z20" s="22"/>
      <c r="AA20" s="22"/>
      <c r="AB20" s="22"/>
      <c r="AC20" s="22"/>
      <c r="AD20" s="22"/>
    </row>
    <row r="21" spans="1:30"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row>
    <row r="22" spans="1:30"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row>
    <row r="23" spans="1:30"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row>
    <row r="24" spans="1:30"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row>
    <row r="25" spans="1:30"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0"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row>
    <row r="27" spans="1:30" ht="0.7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row>
    <row r="28" spans="1:30"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row>
    <row r="29" spans="1:30"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row>
    <row r="30" spans="1:30" x14ac:dyDescent="0.25">
      <c r="E30" s="13"/>
      <c r="F30" s="13"/>
      <c r="J30" s="13"/>
      <c r="K30" s="13"/>
      <c r="L30" s="13"/>
      <c r="M30" s="13"/>
      <c r="N30" s="13"/>
      <c r="O30" s="13"/>
      <c r="P30" s="13"/>
      <c r="Q30" s="13"/>
      <c r="R30" s="13"/>
      <c r="S30" s="13"/>
      <c r="T30" s="13"/>
      <c r="U30" s="13"/>
      <c r="V30" s="13"/>
    </row>
    <row r="31" spans="1:30" x14ac:dyDescent="0.25">
      <c r="E31" s="13"/>
      <c r="F31" s="13"/>
      <c r="J31" s="13"/>
      <c r="K31" s="13"/>
      <c r="L31" s="13"/>
      <c r="M31" s="13"/>
      <c r="N31" s="13"/>
      <c r="O31" s="13"/>
      <c r="P31" s="13"/>
      <c r="Q31" s="13"/>
      <c r="R31" s="13"/>
      <c r="S31" s="13"/>
      <c r="T31" s="13"/>
      <c r="U31" s="13"/>
      <c r="V31" s="13"/>
    </row>
    <row r="32" spans="1:30" x14ac:dyDescent="0.25">
      <c r="E32" s="13"/>
      <c r="F32" s="13"/>
      <c r="J32" s="13"/>
      <c r="K32" s="13"/>
      <c r="L32" s="13"/>
      <c r="M32" s="13"/>
      <c r="N32" s="13"/>
      <c r="O32" s="13"/>
      <c r="P32" s="13"/>
      <c r="Q32" s="13"/>
      <c r="R32" s="13"/>
      <c r="S32" s="13"/>
      <c r="T32" s="13"/>
      <c r="U32" s="13"/>
      <c r="V32" s="13"/>
    </row>
    <row r="33" spans="5:16" x14ac:dyDescent="0.25">
      <c r="E33" s="13"/>
      <c r="F33" s="13"/>
      <c r="J33" s="13"/>
      <c r="K33" s="13"/>
      <c r="L33" s="13"/>
      <c r="M33" s="13"/>
      <c r="N33" s="13"/>
      <c r="O33" s="13"/>
      <c r="P33" s="13"/>
    </row>
    <row r="34" spans="5:16" x14ac:dyDescent="0.25">
      <c r="E34" s="13"/>
      <c r="F34" s="13"/>
      <c r="J34" s="13"/>
      <c r="K34" s="13"/>
      <c r="L34" s="13"/>
      <c r="M34" s="13"/>
      <c r="N34" s="13"/>
      <c r="O34" s="13"/>
      <c r="P34" s="13"/>
    </row>
    <row r="35" spans="5:16" x14ac:dyDescent="0.25">
      <c r="E35" s="13"/>
      <c r="F35" s="13"/>
      <c r="J35" s="13"/>
      <c r="K35" s="13"/>
      <c r="L35" s="13"/>
      <c r="M35" s="13"/>
      <c r="N35" s="13"/>
      <c r="O35" s="13"/>
      <c r="P35" s="13"/>
    </row>
    <row r="36" spans="5:16" x14ac:dyDescent="0.25">
      <c r="E36" s="13"/>
      <c r="F36" s="13"/>
      <c r="J36" s="13"/>
      <c r="K36" s="13"/>
      <c r="L36" s="13"/>
      <c r="M36" s="13"/>
      <c r="N36" s="13"/>
      <c r="O36" s="13"/>
      <c r="P36" s="13"/>
    </row>
    <row r="37" spans="5:16" x14ac:dyDescent="0.25">
      <c r="E37" s="13"/>
      <c r="F37" s="13"/>
      <c r="J37" s="13"/>
      <c r="K37" s="13"/>
      <c r="L37" s="13"/>
      <c r="M37" s="13"/>
      <c r="N37" s="13"/>
      <c r="O37" s="13"/>
      <c r="P37" s="13"/>
    </row>
    <row r="38" spans="5:16" x14ac:dyDescent="0.25">
      <c r="E38" s="13"/>
      <c r="F38" s="13"/>
      <c r="J38" s="13"/>
      <c r="K38" s="13"/>
      <c r="L38" s="13"/>
      <c r="M38" s="13"/>
      <c r="N38" s="13"/>
      <c r="O38" s="13"/>
      <c r="P38" s="13"/>
    </row>
    <row r="39" spans="5:16" x14ac:dyDescent="0.25">
      <c r="E39" s="13"/>
      <c r="F39" s="13"/>
      <c r="J39" s="13"/>
      <c r="K39" s="13"/>
      <c r="L39" s="13"/>
      <c r="M39" s="13"/>
      <c r="N39" s="13"/>
      <c r="O39" s="13"/>
      <c r="P39" s="13"/>
    </row>
    <row r="40" spans="5:16" x14ac:dyDescent="0.25">
      <c r="E40" s="13"/>
      <c r="F40" s="13"/>
      <c r="J40" s="13"/>
      <c r="K40" s="13"/>
      <c r="L40" s="13"/>
      <c r="M40" s="13"/>
      <c r="N40" s="13"/>
      <c r="O40" s="13"/>
      <c r="P40" s="13"/>
    </row>
    <row r="41" spans="5:16" x14ac:dyDescent="0.25">
      <c r="E41" s="13"/>
      <c r="F41" s="13"/>
      <c r="J41" s="13"/>
      <c r="K41" s="13"/>
      <c r="L41" s="13"/>
      <c r="M41" s="13"/>
      <c r="N41" s="13"/>
      <c r="O41" s="13"/>
      <c r="P41" s="13"/>
    </row>
    <row r="42" spans="5:16" x14ac:dyDescent="0.25">
      <c r="E42" s="13"/>
      <c r="F42" s="13"/>
      <c r="J42" s="13"/>
      <c r="K42" s="13"/>
      <c r="L42" s="13"/>
      <c r="M42" s="13"/>
      <c r="N42" s="13"/>
      <c r="O42" s="13"/>
      <c r="P42" s="13"/>
    </row>
    <row r="43" spans="5:16" x14ac:dyDescent="0.25">
      <c r="E43" s="13"/>
      <c r="F43" s="13"/>
      <c r="J43" s="13"/>
      <c r="K43" s="13"/>
      <c r="L43" s="13"/>
      <c r="M43" s="13"/>
      <c r="N43" s="13"/>
      <c r="O43" s="13"/>
      <c r="P43" s="13"/>
    </row>
    <row r="44" spans="5:16" x14ac:dyDescent="0.25">
      <c r="E44" s="13"/>
      <c r="F44" s="13"/>
      <c r="J44" s="13"/>
      <c r="K44" s="13"/>
      <c r="L44" s="13"/>
      <c r="M44" s="13"/>
      <c r="N44" s="13"/>
      <c r="O44" s="13"/>
      <c r="P44" s="13"/>
    </row>
    <row r="45" spans="5:16" x14ac:dyDescent="0.25">
      <c r="E45" s="13"/>
      <c r="F45" s="13"/>
      <c r="J45" s="13"/>
      <c r="K45" s="13"/>
      <c r="L45" s="13"/>
      <c r="M45" s="13"/>
      <c r="N45" s="13"/>
      <c r="O45" s="13"/>
      <c r="P45" s="13"/>
    </row>
    <row r="46" spans="5:16" x14ac:dyDescent="0.25">
      <c r="E46" s="13"/>
      <c r="F46" s="13"/>
      <c r="J46" s="13"/>
      <c r="K46" s="13"/>
      <c r="L46" s="13"/>
      <c r="M46" s="13"/>
      <c r="N46" s="13"/>
      <c r="O46" s="13"/>
      <c r="P46" s="13"/>
    </row>
    <row r="47" spans="5:16" x14ac:dyDescent="0.25">
      <c r="E47" s="13"/>
      <c r="F47" s="13"/>
      <c r="J47" s="13"/>
      <c r="K47" s="13"/>
      <c r="L47" s="13"/>
      <c r="M47" s="13"/>
      <c r="N47" s="13"/>
      <c r="O47" s="13"/>
      <c r="P47" s="13"/>
    </row>
    <row r="48" spans="5:16" x14ac:dyDescent="0.25">
      <c r="E48" s="13"/>
      <c r="F48" s="13"/>
      <c r="J48" s="13"/>
      <c r="K48" s="13"/>
      <c r="L48" s="13"/>
      <c r="M48" s="13"/>
      <c r="N48" s="13"/>
      <c r="O48" s="13"/>
      <c r="P48" s="13"/>
    </row>
    <row r="49" spans="5:16" x14ac:dyDescent="0.25">
      <c r="E49" s="13"/>
      <c r="F49" s="13"/>
      <c r="J49" s="13"/>
      <c r="K49" s="13"/>
      <c r="L49" s="13"/>
      <c r="M49" s="13"/>
      <c r="N49" s="13"/>
      <c r="O49" s="13"/>
      <c r="P49" s="13"/>
    </row>
    <row r="50" spans="5:16" x14ac:dyDescent="0.25">
      <c r="E50" s="13"/>
      <c r="F50" s="13"/>
      <c r="J50" s="13"/>
      <c r="K50" s="13"/>
      <c r="L50" s="13"/>
      <c r="M50" s="13"/>
      <c r="N50" s="13"/>
      <c r="O50" s="13"/>
      <c r="P50" s="13"/>
    </row>
    <row r="51" spans="5:16" x14ac:dyDescent="0.25">
      <c r="E51" s="13"/>
      <c r="F51" s="13"/>
      <c r="J51" s="13"/>
      <c r="K51" s="13"/>
      <c r="L51" s="13"/>
      <c r="M51" s="13"/>
      <c r="N51" s="13"/>
      <c r="O51" s="13"/>
      <c r="P51" s="13"/>
    </row>
    <row r="52" spans="5:16" x14ac:dyDescent="0.25">
      <c r="E52" s="13"/>
      <c r="F52" s="13"/>
      <c r="J52" s="13"/>
      <c r="K52" s="13"/>
      <c r="L52" s="13"/>
      <c r="M52" s="13"/>
      <c r="N52" s="13"/>
      <c r="O52" s="13"/>
      <c r="P52" s="13"/>
    </row>
    <row r="53" spans="5:16" x14ac:dyDescent="0.25">
      <c r="E53" s="13"/>
      <c r="F53" s="13"/>
      <c r="J53" s="13"/>
      <c r="K53" s="13"/>
      <c r="L53" s="13"/>
      <c r="M53" s="13"/>
      <c r="N53" s="13"/>
      <c r="O53" s="13"/>
      <c r="P53" s="13"/>
    </row>
    <row r="54" spans="5:16" x14ac:dyDescent="0.25">
      <c r="E54" s="13"/>
      <c r="F54" s="13"/>
      <c r="J54" s="13"/>
      <c r="K54" s="13"/>
      <c r="L54" s="13"/>
      <c r="M54" s="13"/>
      <c r="N54" s="13"/>
      <c r="O54" s="13"/>
      <c r="P54" s="13"/>
    </row>
    <row r="55" spans="5:16" x14ac:dyDescent="0.25">
      <c r="E55" s="13"/>
      <c r="F55" s="13"/>
      <c r="J55" s="13"/>
      <c r="K55" s="13"/>
      <c r="L55" s="13"/>
      <c r="M55" s="13"/>
      <c r="N55" s="13"/>
      <c r="O55" s="13"/>
      <c r="P55" s="13"/>
    </row>
    <row r="56" spans="5:16" x14ac:dyDescent="0.25">
      <c r="E56" s="13"/>
      <c r="F56" s="13"/>
      <c r="J56" s="13"/>
      <c r="K56" s="13"/>
      <c r="L56" s="13"/>
      <c r="M56" s="13"/>
      <c r="N56" s="13"/>
      <c r="O56" s="13"/>
      <c r="P56" s="13"/>
    </row>
    <row r="57" spans="5:16" x14ac:dyDescent="0.25">
      <c r="E57" s="13"/>
      <c r="F57" s="13"/>
      <c r="J57" s="13"/>
      <c r="K57" s="13"/>
      <c r="L57" s="13"/>
      <c r="M57" s="13"/>
      <c r="N57" s="13"/>
      <c r="O57" s="13"/>
      <c r="P57" s="13"/>
    </row>
    <row r="58" spans="5:16" x14ac:dyDescent="0.25">
      <c r="E58" s="13"/>
      <c r="F58" s="13"/>
      <c r="J58" s="13"/>
      <c r="K58" s="13"/>
      <c r="L58" s="13"/>
      <c r="M58" s="13"/>
      <c r="N58" s="13"/>
      <c r="O58" s="13"/>
      <c r="P58" s="13"/>
    </row>
    <row r="59" spans="5:16" x14ac:dyDescent="0.25">
      <c r="E59" s="13"/>
      <c r="F59" s="13"/>
      <c r="J59" s="13"/>
      <c r="K59" s="13"/>
      <c r="L59" s="13"/>
      <c r="M59" s="13"/>
      <c r="N59" s="13"/>
      <c r="O59" s="13"/>
      <c r="P59" s="13"/>
    </row>
    <row r="60" spans="5:16" x14ac:dyDescent="0.25">
      <c r="E60" s="13"/>
      <c r="F60" s="13"/>
      <c r="J60" s="13"/>
      <c r="K60" s="13"/>
      <c r="L60" s="13"/>
      <c r="M60" s="13"/>
      <c r="N60" s="13"/>
      <c r="O60" s="13"/>
      <c r="P60" s="13"/>
    </row>
    <row r="61" spans="5:16" x14ac:dyDescent="0.25">
      <c r="E61" s="13"/>
      <c r="F61" s="13"/>
      <c r="J61" s="13"/>
      <c r="K61" s="13"/>
      <c r="L61" s="13"/>
      <c r="M61" s="13"/>
      <c r="N61" s="13"/>
      <c r="O61" s="13"/>
      <c r="P61" s="13"/>
    </row>
    <row r="62" spans="5:16" x14ac:dyDescent="0.25">
      <c r="E62" s="13"/>
      <c r="F62" s="13"/>
      <c r="J62" s="13"/>
      <c r="K62" s="13"/>
      <c r="L62" s="13"/>
      <c r="M62" s="13"/>
      <c r="N62" s="13"/>
      <c r="O62" s="13"/>
      <c r="P62" s="13"/>
    </row>
    <row r="63" spans="5:16" x14ac:dyDescent="0.25">
      <c r="E63" s="13"/>
      <c r="F63" s="13"/>
      <c r="J63" s="13"/>
      <c r="K63" s="13"/>
      <c r="L63" s="13"/>
      <c r="M63" s="13"/>
      <c r="N63" s="13"/>
      <c r="O63" s="13"/>
      <c r="P63" s="13"/>
    </row>
    <row r="64" spans="5:16" x14ac:dyDescent="0.25">
      <c r="E64" s="13"/>
      <c r="F64" s="13"/>
      <c r="J64" s="13"/>
      <c r="K64" s="13"/>
      <c r="L64" s="13"/>
      <c r="M64" s="13"/>
      <c r="N64" s="13"/>
      <c r="O64" s="13"/>
      <c r="P64" s="13"/>
    </row>
    <row r="65" spans="5:16" x14ac:dyDescent="0.25">
      <c r="E65" s="13"/>
      <c r="F65" s="13"/>
      <c r="J65" s="13"/>
      <c r="K65" s="13"/>
      <c r="L65" s="13"/>
      <c r="M65" s="13"/>
      <c r="N65" s="13"/>
      <c r="O65" s="13"/>
      <c r="P65" s="13"/>
    </row>
    <row r="66" spans="5:16" x14ac:dyDescent="0.25">
      <c r="E66" s="13"/>
      <c r="F66" s="13"/>
      <c r="J66" s="13"/>
      <c r="K66" s="13"/>
      <c r="L66" s="13"/>
      <c r="M66" s="13"/>
      <c r="N66" s="13"/>
      <c r="O66" s="13"/>
      <c r="P66" s="13"/>
    </row>
    <row r="67" spans="5:16" x14ac:dyDescent="0.25">
      <c r="E67" s="13"/>
      <c r="F67" s="13"/>
      <c r="J67" s="13"/>
      <c r="K67" s="13"/>
      <c r="L67" s="13"/>
      <c r="M67" s="13"/>
      <c r="N67" s="13"/>
      <c r="O67" s="13"/>
      <c r="P67" s="13"/>
    </row>
    <row r="68" spans="5:16" x14ac:dyDescent="0.25">
      <c r="E68" s="13"/>
      <c r="F68" s="13"/>
      <c r="J68" s="13"/>
      <c r="K68" s="13"/>
      <c r="L68" s="13"/>
      <c r="M68" s="13"/>
      <c r="N68" s="13"/>
      <c r="O68" s="13"/>
      <c r="P68" s="13"/>
    </row>
    <row r="69" spans="5:16" x14ac:dyDescent="0.25">
      <c r="E69" s="13"/>
      <c r="F69" s="13"/>
      <c r="J69" s="13"/>
      <c r="K69" s="13"/>
      <c r="L69" s="13"/>
      <c r="M69" s="13"/>
      <c r="N69" s="13"/>
      <c r="O69" s="13"/>
      <c r="P69" s="13"/>
    </row>
    <row r="70" spans="5:16" x14ac:dyDescent="0.25">
      <c r="E70" s="13"/>
      <c r="F70" s="13"/>
      <c r="J70" s="13"/>
      <c r="K70" s="13"/>
      <c r="L70" s="13"/>
      <c r="M70" s="13"/>
      <c r="N70" s="13"/>
      <c r="O70" s="13"/>
      <c r="P70" s="13"/>
    </row>
    <row r="71" spans="5:16" x14ac:dyDescent="0.25">
      <c r="E71" s="13"/>
      <c r="F71" s="13"/>
      <c r="J71" s="13"/>
      <c r="K71" s="13"/>
      <c r="L71" s="13"/>
      <c r="M71" s="13"/>
      <c r="N71" s="13"/>
      <c r="O71" s="13"/>
      <c r="P71" s="13"/>
    </row>
    <row r="72" spans="5:16" x14ac:dyDescent="0.25">
      <c r="E72" s="13"/>
      <c r="F72" s="13"/>
      <c r="J72" s="13"/>
      <c r="K72" s="13"/>
      <c r="L72" s="13"/>
      <c r="M72" s="13"/>
      <c r="N72" s="13"/>
      <c r="O72" s="13"/>
      <c r="P72" s="13"/>
    </row>
    <row r="73" spans="5:16" x14ac:dyDescent="0.25">
      <c r="E73" s="13"/>
      <c r="F73" s="13"/>
      <c r="J73" s="13"/>
      <c r="K73" s="13"/>
      <c r="L73" s="13"/>
      <c r="M73" s="13"/>
      <c r="N73" s="13"/>
      <c r="O73" s="13"/>
      <c r="P73" s="13"/>
    </row>
    <row r="74" spans="5:16" x14ac:dyDescent="0.25">
      <c r="E74" s="13"/>
      <c r="F74" s="13"/>
      <c r="J74" s="13"/>
      <c r="K74" s="13"/>
      <c r="L74" s="13"/>
      <c r="M74" s="13"/>
      <c r="N74" s="13"/>
      <c r="O74" s="13"/>
      <c r="P74" s="13"/>
    </row>
    <row r="75" spans="5:16" x14ac:dyDescent="0.25">
      <c r="E75" s="13"/>
      <c r="F75" s="13"/>
      <c r="J75" s="13"/>
      <c r="K75" s="13"/>
      <c r="L75" s="13"/>
      <c r="M75" s="13"/>
      <c r="N75" s="13"/>
      <c r="O75" s="13"/>
      <c r="P75" s="13"/>
    </row>
    <row r="76" spans="5:16" x14ac:dyDescent="0.25">
      <c r="E76" s="13"/>
      <c r="F76" s="13"/>
      <c r="J76" s="13"/>
      <c r="K76" s="13"/>
      <c r="L76" s="13"/>
      <c r="M76" s="13"/>
      <c r="N76" s="13"/>
      <c r="O76" s="13"/>
      <c r="P76" s="13"/>
    </row>
  </sheetData>
  <sheetProtection password="EAE2" sheet="1" objects="1" scenarios="1"/>
  <mergeCells count="9">
    <mergeCell ref="B13:B17"/>
    <mergeCell ref="E8:F8"/>
    <mergeCell ref="E16:F16"/>
    <mergeCell ref="E17:F17"/>
    <mergeCell ref="E12:F12"/>
    <mergeCell ref="D11:F11"/>
    <mergeCell ref="E13:F13"/>
    <mergeCell ref="E14:F14"/>
    <mergeCell ref="E15:F15"/>
  </mergeCells>
  <pageMargins left="0.7" right="0.7" top="0.75" bottom="0.75" header="0.3" footer="0.3"/>
  <pageSetup scale="5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7"/>
  <sheetViews>
    <sheetView workbookViewId="0">
      <pane ySplit="2" topLeftCell="A3" activePane="bottomLeft" state="frozen"/>
      <selection pane="bottomLeft" activeCell="P3" sqref="P3"/>
    </sheetView>
  </sheetViews>
  <sheetFormatPr defaultRowHeight="15" x14ac:dyDescent="0.25"/>
  <cols>
    <col min="8" max="8" width="9.140625" style="1"/>
  </cols>
  <sheetData>
    <row r="1" spans="1:16" x14ac:dyDescent="0.25">
      <c r="J1" s="6" t="s">
        <v>3</v>
      </c>
      <c r="K1" s="6" t="s">
        <v>4</v>
      </c>
      <c r="L1" s="6" t="s">
        <v>5</v>
      </c>
      <c r="M1" s="7"/>
      <c r="N1" s="8" t="s">
        <v>4</v>
      </c>
      <c r="O1" s="8" t="s">
        <v>7</v>
      </c>
      <c r="P1" s="7" t="s">
        <v>8</v>
      </c>
    </row>
    <row r="2" spans="1:16" ht="18" x14ac:dyDescent="0.25">
      <c r="A2" s="3" t="s">
        <v>0</v>
      </c>
      <c r="B2" s="3" t="s">
        <v>1</v>
      </c>
      <c r="C2" s="3" t="s">
        <v>2</v>
      </c>
      <c r="E2" s="3" t="s">
        <v>6</v>
      </c>
      <c r="F2" s="3" t="s">
        <v>2</v>
      </c>
      <c r="H2" s="3" t="s">
        <v>9</v>
      </c>
      <c r="J2">
        <v>0.95804999999999996</v>
      </c>
      <c r="K2">
        <v>0.44325999999999999</v>
      </c>
      <c r="L2">
        <v>-0.18762000000000001</v>
      </c>
      <c r="N2">
        <v>2.0999999999999999E-3</v>
      </c>
      <c r="O2">
        <v>1.1067</v>
      </c>
      <c r="P2" s="5">
        <f>'Low Flow Calculation'!E9</f>
        <v>100</v>
      </c>
    </row>
    <row r="3" spans="1:16" x14ac:dyDescent="0.25">
      <c r="A3" s="2">
        <v>1.0062500000000001</v>
      </c>
      <c r="B3" s="2">
        <f>1/A3</f>
        <v>0.99378881987577627</v>
      </c>
      <c r="C3" s="4">
        <v>2.3719104958030188</v>
      </c>
      <c r="E3">
        <f>NORMSINV(B3)</f>
        <v>2.499913589178985</v>
      </c>
      <c r="F3">
        <f>$J$2+$K$2*($L$2)^(-1)*(1-EXP(-$L$2*E3))</f>
        <v>2.3719104958030184</v>
      </c>
      <c r="H3" s="1">
        <f>F3*$N$2*($P$2)^$O$2</f>
        <v>0.81417467899833262</v>
      </c>
      <c r="I3" s="21">
        <f>1000*H3</f>
        <v>814.17467899833264</v>
      </c>
    </row>
    <row r="4" spans="1:16" x14ac:dyDescent="0.25">
      <c r="A4" s="2">
        <v>1.0125</v>
      </c>
      <c r="B4" s="2">
        <f t="shared" ref="B4:B67" si="0">1/A4</f>
        <v>0.98765432098765438</v>
      </c>
      <c r="C4" s="4">
        <v>2.1963569559357818</v>
      </c>
      <c r="E4" s="1">
        <f t="shared" ref="E4:E67" si="1">NORMSINV(B4)</f>
        <v>2.2461975356408188</v>
      </c>
      <c r="F4" s="1">
        <f t="shared" ref="F4:F34" si="2">$J$2+$K$2*($L$2)^(-1)*(1-EXP(-$L$2*E4))</f>
        <v>2.1963569559357818</v>
      </c>
      <c r="H4" s="1">
        <f t="shared" ref="H4:H67" si="3">F4*$N$2*($P$2)^$O$2</f>
        <v>0.75391471251926934</v>
      </c>
      <c r="I4" s="21">
        <f t="shared" ref="I4:I67" si="4">1000*H4</f>
        <v>753.9147125192693</v>
      </c>
    </row>
    <row r="5" spans="1:16" x14ac:dyDescent="0.25">
      <c r="A5" s="2">
        <v>1.0249999999999999</v>
      </c>
      <c r="B5" s="2">
        <f t="shared" si="0"/>
        <v>0.97560975609756106</v>
      </c>
      <c r="C5" s="4">
        <v>2.0148367925201365</v>
      </c>
      <c r="E5" s="1">
        <f t="shared" si="1"/>
        <v>1.9705053031703308</v>
      </c>
      <c r="F5" s="1">
        <f t="shared" si="2"/>
        <v>2.0148367925201365</v>
      </c>
      <c r="H5" s="1">
        <f t="shared" si="3"/>
        <v>0.69160666124913761</v>
      </c>
      <c r="I5" s="21">
        <f t="shared" si="4"/>
        <v>691.60666124913757</v>
      </c>
    </row>
    <row r="6" spans="1:16" x14ac:dyDescent="0.25">
      <c r="A6" s="2">
        <v>1.05</v>
      </c>
      <c r="B6" s="2">
        <f t="shared" si="0"/>
        <v>0.95238095238095233</v>
      </c>
      <c r="C6" s="4">
        <v>1.8264109038436236</v>
      </c>
      <c r="E6" s="1">
        <f t="shared" si="1"/>
        <v>1.6683911939470786</v>
      </c>
      <c r="F6" s="1">
        <f t="shared" si="2"/>
        <v>1.8264109038436234</v>
      </c>
      <c r="H6" s="1">
        <f t="shared" si="3"/>
        <v>0.6269281720314247</v>
      </c>
      <c r="I6" s="21">
        <f t="shared" si="4"/>
        <v>626.92817203142465</v>
      </c>
    </row>
    <row r="7" spans="1:16" x14ac:dyDescent="0.25">
      <c r="A7" s="2">
        <v>1.1000000000000001</v>
      </c>
      <c r="B7" s="2">
        <f t="shared" si="0"/>
        <v>0.90909090909090906</v>
      </c>
      <c r="C7" s="4">
        <v>1.6306072926674124</v>
      </c>
      <c r="E7" s="1">
        <f t="shared" si="1"/>
        <v>1.3351777361189361</v>
      </c>
      <c r="F7" s="1">
        <f t="shared" si="2"/>
        <v>1.630607292667412</v>
      </c>
      <c r="H7" s="1">
        <f t="shared" si="3"/>
        <v>0.55971722855013006</v>
      </c>
      <c r="I7" s="21">
        <f t="shared" si="4"/>
        <v>559.71722855013002</v>
      </c>
    </row>
    <row r="8" spans="1:16" x14ac:dyDescent="0.25">
      <c r="A8" s="2">
        <v>1.25</v>
      </c>
      <c r="B8" s="2">
        <f t="shared" si="0"/>
        <v>0.8</v>
      </c>
      <c r="C8" s="4">
        <v>1.3621742927834573</v>
      </c>
      <c r="E8" s="1">
        <f t="shared" si="1"/>
        <v>0.84162123357291474</v>
      </c>
      <c r="F8" s="1">
        <f t="shared" si="2"/>
        <v>1.3621742927834573</v>
      </c>
      <c r="H8" s="1">
        <f t="shared" si="3"/>
        <v>0.46757574517637107</v>
      </c>
      <c r="I8" s="21">
        <f t="shared" si="4"/>
        <v>467.57574517637107</v>
      </c>
    </row>
    <row r="9" spans="1:16" x14ac:dyDescent="0.25">
      <c r="A9" s="2">
        <v>1.5</v>
      </c>
      <c r="B9" s="2">
        <f t="shared" si="0"/>
        <v>0.66666666666666663</v>
      </c>
      <c r="C9" s="4">
        <v>1.1569008463115422</v>
      </c>
      <c r="E9" s="1">
        <f t="shared" si="1"/>
        <v>0.4307272992954575</v>
      </c>
      <c r="F9" s="1">
        <f t="shared" si="2"/>
        <v>1.156900846311542</v>
      </c>
      <c r="H9" s="1">
        <f t="shared" si="3"/>
        <v>0.39711421524770019</v>
      </c>
      <c r="I9" s="21">
        <f t="shared" si="4"/>
        <v>397.1142152477002</v>
      </c>
    </row>
    <row r="10" spans="1:16" x14ac:dyDescent="0.25">
      <c r="A10" s="19">
        <v>2</v>
      </c>
      <c r="B10" s="2">
        <f t="shared" si="0"/>
        <v>0.5</v>
      </c>
      <c r="C10" s="2">
        <v>0.95804999999999996</v>
      </c>
      <c r="E10" s="1">
        <f t="shared" si="1"/>
        <v>0</v>
      </c>
      <c r="F10" s="1">
        <f t="shared" si="2"/>
        <v>0.95804999999999996</v>
      </c>
      <c r="H10" s="20">
        <f t="shared" si="3"/>
        <v>0.32885728723514668</v>
      </c>
      <c r="I10" s="21">
        <f t="shared" si="4"/>
        <v>328.85728723514666</v>
      </c>
    </row>
    <row r="11" spans="1:16" x14ac:dyDescent="0.25">
      <c r="A11" s="2">
        <v>3</v>
      </c>
      <c r="B11" s="2">
        <f t="shared" si="0"/>
        <v>0.33333333333333331</v>
      </c>
      <c r="C11" s="2">
        <v>0.77463671916599897</v>
      </c>
      <c r="E11" s="1">
        <f t="shared" si="1"/>
        <v>-0.43072729929545767</v>
      </c>
      <c r="F11" s="1">
        <f t="shared" si="2"/>
        <v>0.77463671916599908</v>
      </c>
      <c r="H11" s="1">
        <f t="shared" si="3"/>
        <v>0.26589941032061443</v>
      </c>
      <c r="I11" s="21">
        <f t="shared" si="4"/>
        <v>265.89941032061444</v>
      </c>
    </row>
    <row r="12" spans="1:16" x14ac:dyDescent="0.25">
      <c r="A12" s="2">
        <v>4</v>
      </c>
      <c r="B12" s="2">
        <f t="shared" si="0"/>
        <v>0.25</v>
      </c>
      <c r="C12" s="2">
        <v>0.67721958065249299</v>
      </c>
      <c r="E12" s="1">
        <f t="shared" si="1"/>
        <v>-0.67448975019608193</v>
      </c>
      <c r="F12" s="1">
        <f t="shared" si="2"/>
        <v>0.67721958065249299</v>
      </c>
      <c r="H12" s="1">
        <f t="shared" si="3"/>
        <v>0.23246030390470487</v>
      </c>
      <c r="I12" s="21">
        <f t="shared" si="4"/>
        <v>232.46030390470489</v>
      </c>
    </row>
    <row r="13" spans="1:16" x14ac:dyDescent="0.25">
      <c r="A13" s="19">
        <v>5</v>
      </c>
      <c r="B13" s="2">
        <f t="shared" si="0"/>
        <v>0.2</v>
      </c>
      <c r="C13" s="2">
        <v>0.612955769988349</v>
      </c>
      <c r="E13" s="1">
        <f t="shared" si="1"/>
        <v>-0.84162123357291452</v>
      </c>
      <c r="F13" s="1">
        <f t="shared" si="2"/>
        <v>0.61295576998834878</v>
      </c>
      <c r="H13" s="20">
        <f t="shared" si="3"/>
        <v>0.21040130652210109</v>
      </c>
      <c r="I13" s="21">
        <f t="shared" si="4"/>
        <v>210.40130652210109</v>
      </c>
    </row>
    <row r="14" spans="1:16" x14ac:dyDescent="0.25">
      <c r="A14" s="2">
        <v>6</v>
      </c>
      <c r="B14" s="2">
        <f t="shared" si="0"/>
        <v>0.16666666666666666</v>
      </c>
      <c r="C14" s="2">
        <v>0.56589620588541534</v>
      </c>
      <c r="E14" s="1">
        <f t="shared" si="1"/>
        <v>-0.96742156610170071</v>
      </c>
      <c r="F14" s="1">
        <f t="shared" si="2"/>
        <v>0.56589620588541556</v>
      </c>
      <c r="H14" s="1">
        <f t="shared" si="3"/>
        <v>0.19424778573575474</v>
      </c>
      <c r="I14" s="21">
        <f t="shared" si="4"/>
        <v>194.24778573575475</v>
      </c>
    </row>
    <row r="15" spans="1:16" x14ac:dyDescent="0.25">
      <c r="A15" s="2">
        <v>7</v>
      </c>
      <c r="B15" s="2">
        <f t="shared" si="0"/>
        <v>0.14285714285714285</v>
      </c>
      <c r="C15" s="2">
        <v>0.52921839424757455</v>
      </c>
      <c r="E15" s="1">
        <f t="shared" si="1"/>
        <v>-1.0675705238781419</v>
      </c>
      <c r="F15" s="1">
        <f t="shared" si="2"/>
        <v>0.52921839424757433</v>
      </c>
      <c r="H15" s="1">
        <f t="shared" si="3"/>
        <v>0.18165787327091246</v>
      </c>
      <c r="I15" s="21">
        <f t="shared" si="4"/>
        <v>181.65787327091246</v>
      </c>
    </row>
    <row r="16" spans="1:16" x14ac:dyDescent="0.25">
      <c r="A16" s="2">
        <v>8</v>
      </c>
      <c r="B16" s="2">
        <f t="shared" si="0"/>
        <v>0.125</v>
      </c>
      <c r="C16" s="2">
        <v>0.49941802205712649</v>
      </c>
      <c r="E16" s="1">
        <f t="shared" si="1"/>
        <v>-1.1503493803760083</v>
      </c>
      <c r="F16" s="1">
        <f t="shared" si="2"/>
        <v>0.49941802205712654</v>
      </c>
      <c r="H16" s="1">
        <f t="shared" si="3"/>
        <v>0.17142868945258524</v>
      </c>
      <c r="I16" s="21">
        <f t="shared" si="4"/>
        <v>171.42868945258525</v>
      </c>
    </row>
    <row r="17" spans="1:9" x14ac:dyDescent="0.25">
      <c r="A17" s="2">
        <v>9</v>
      </c>
      <c r="B17" s="2">
        <f t="shared" si="0"/>
        <v>0.1111111111111111</v>
      </c>
      <c r="C17" s="2">
        <v>0.47447412348824763</v>
      </c>
      <c r="E17" s="1">
        <f t="shared" si="1"/>
        <v>-1.2206403488473501</v>
      </c>
      <c r="F17" s="1">
        <f t="shared" si="2"/>
        <v>0.47447412348824769</v>
      </c>
      <c r="H17" s="1">
        <f t="shared" si="3"/>
        <v>0.16286652378646119</v>
      </c>
      <c r="I17" s="21">
        <f t="shared" si="4"/>
        <v>162.86652378646119</v>
      </c>
    </row>
    <row r="18" spans="1:9" x14ac:dyDescent="0.25">
      <c r="A18" s="19">
        <v>10</v>
      </c>
      <c r="B18" s="2">
        <f t="shared" si="0"/>
        <v>0.1</v>
      </c>
      <c r="C18" s="2">
        <v>0.45312323435017121</v>
      </c>
      <c r="E18" s="1">
        <f t="shared" si="1"/>
        <v>-1.2815515655446006</v>
      </c>
      <c r="F18" s="1">
        <f t="shared" si="2"/>
        <v>0.45312323435017132</v>
      </c>
      <c r="H18" s="20">
        <f t="shared" si="3"/>
        <v>0.15553768345244298</v>
      </c>
      <c r="I18" s="21">
        <f t="shared" si="4"/>
        <v>155.53768345244299</v>
      </c>
    </row>
    <row r="19" spans="1:9" x14ac:dyDescent="0.25">
      <c r="A19" s="2">
        <v>11</v>
      </c>
      <c r="B19" s="2">
        <f t="shared" si="0"/>
        <v>9.0909090909090912E-2</v>
      </c>
      <c r="C19" s="2">
        <v>0.43452684809659736</v>
      </c>
      <c r="E19" s="1">
        <f t="shared" si="1"/>
        <v>-1.3351777361189361</v>
      </c>
      <c r="F19" s="1">
        <f t="shared" si="2"/>
        <v>0.43452684809659747</v>
      </c>
      <c r="H19" s="1">
        <f t="shared" si="3"/>
        <v>0.14915434528039845</v>
      </c>
      <c r="I19" s="21">
        <f t="shared" si="4"/>
        <v>149.15434528039845</v>
      </c>
    </row>
    <row r="20" spans="1:9" x14ac:dyDescent="0.25">
      <c r="A20" s="2">
        <v>12</v>
      </c>
      <c r="B20" s="2">
        <f t="shared" si="0"/>
        <v>8.3333333333333329E-2</v>
      </c>
      <c r="C20" s="2">
        <v>0.41810222913097894</v>
      </c>
      <c r="E20" s="1">
        <f t="shared" si="1"/>
        <v>-1.3829941271006392</v>
      </c>
      <c r="F20" s="1">
        <f t="shared" si="2"/>
        <v>0.41810222913097905</v>
      </c>
      <c r="H20" s="1">
        <f t="shared" si="3"/>
        <v>0.14351648124730601</v>
      </c>
      <c r="I20" s="21">
        <f t="shared" si="4"/>
        <v>143.51648124730602</v>
      </c>
    </row>
    <row r="21" spans="1:9" x14ac:dyDescent="0.25">
      <c r="A21" s="2">
        <v>13</v>
      </c>
      <c r="B21" s="2">
        <f t="shared" si="0"/>
        <v>7.6923076923076927E-2</v>
      </c>
      <c r="C21" s="2">
        <v>0.40342925112577299</v>
      </c>
      <c r="E21" s="1">
        <f t="shared" si="1"/>
        <v>-1.4260768722728474</v>
      </c>
      <c r="F21" s="1">
        <f t="shared" si="2"/>
        <v>0.4034292511257731</v>
      </c>
      <c r="H21" s="1">
        <f t="shared" si="3"/>
        <v>0.13847988008614218</v>
      </c>
      <c r="I21" s="21">
        <f t="shared" si="4"/>
        <v>138.47988008614217</v>
      </c>
    </row>
    <row r="22" spans="1:9" x14ac:dyDescent="0.25">
      <c r="A22" s="2">
        <v>14</v>
      </c>
      <c r="B22" s="2">
        <f t="shared" si="0"/>
        <v>7.1428571428571425E-2</v>
      </c>
      <c r="C22" s="2">
        <v>0.39019581329984188</v>
      </c>
      <c r="E22" s="1">
        <f t="shared" si="1"/>
        <v>-1.4652337926855223</v>
      </c>
      <c r="F22" s="1">
        <f t="shared" si="2"/>
        <v>0.39019581329984199</v>
      </c>
      <c r="H22" s="1">
        <f t="shared" si="3"/>
        <v>0.1339374110456634</v>
      </c>
      <c r="I22" s="21">
        <f t="shared" si="4"/>
        <v>133.9374110456634</v>
      </c>
    </row>
    <row r="23" spans="1:9" x14ac:dyDescent="0.25">
      <c r="A23" s="2">
        <v>15</v>
      </c>
      <c r="B23" s="2">
        <f t="shared" si="0"/>
        <v>6.6666666666666666E-2</v>
      </c>
      <c r="C23" s="2">
        <v>0.37816421611521867</v>
      </c>
      <c r="E23" s="1">
        <f t="shared" si="1"/>
        <v>-1.5010859460440247</v>
      </c>
      <c r="F23" s="1">
        <f t="shared" si="2"/>
        <v>0.37816421611521878</v>
      </c>
      <c r="H23" s="1">
        <f t="shared" si="3"/>
        <v>0.12980748211581505</v>
      </c>
      <c r="I23" s="21">
        <f t="shared" si="4"/>
        <v>129.80748211581505</v>
      </c>
    </row>
    <row r="24" spans="1:9" x14ac:dyDescent="0.25">
      <c r="A24" s="2">
        <v>16</v>
      </c>
      <c r="B24" s="2">
        <f t="shared" si="0"/>
        <v>6.25E-2</v>
      </c>
      <c r="C24" s="2">
        <v>0.36714957330743547</v>
      </c>
      <c r="E24" s="1">
        <f t="shared" si="1"/>
        <v>-1.5341205443525459</v>
      </c>
      <c r="F24" s="1">
        <f t="shared" si="2"/>
        <v>0.36714957330743558</v>
      </c>
      <c r="H24" s="1">
        <f t="shared" si="3"/>
        <v>0.12602662980786483</v>
      </c>
      <c r="I24" s="21">
        <f t="shared" si="4"/>
        <v>126.02662980786484</v>
      </c>
    </row>
    <row r="25" spans="1:9" x14ac:dyDescent="0.25">
      <c r="A25" s="2">
        <v>17</v>
      </c>
      <c r="B25" s="2">
        <f t="shared" si="0"/>
        <v>5.8823529411764705E-2</v>
      </c>
      <c r="C25" s="2">
        <v>0.35700546124265564</v>
      </c>
      <c r="E25" s="1">
        <f t="shared" si="1"/>
        <v>-1.5647264713617985</v>
      </c>
      <c r="F25" s="1">
        <f t="shared" si="2"/>
        <v>0.35700546124265575</v>
      </c>
      <c r="H25" s="1">
        <f t="shared" si="3"/>
        <v>0.12254459319700652</v>
      </c>
      <c r="I25" s="21">
        <f t="shared" si="4"/>
        <v>122.54459319700652</v>
      </c>
    </row>
    <row r="26" spans="1:9" x14ac:dyDescent="0.25">
      <c r="A26" s="2">
        <v>18</v>
      </c>
      <c r="B26" s="2">
        <f t="shared" si="0"/>
        <v>5.5555555555555552E-2</v>
      </c>
      <c r="C26" s="2">
        <v>0.34761409218185169</v>
      </c>
      <c r="E26" s="1">
        <f t="shared" si="1"/>
        <v>-1.5932188180230502</v>
      </c>
      <c r="F26" s="1">
        <f t="shared" si="2"/>
        <v>0.3476140921818518</v>
      </c>
      <c r="H26" s="1">
        <f t="shared" si="3"/>
        <v>0.11932094082733888</v>
      </c>
      <c r="I26" s="21">
        <f t="shared" si="4"/>
        <v>119.32094082733887</v>
      </c>
    </row>
    <row r="27" spans="1:9" x14ac:dyDescent="0.25">
      <c r="A27" s="2">
        <v>19</v>
      </c>
      <c r="B27" s="2">
        <f t="shared" si="0"/>
        <v>5.2631578947368418E-2</v>
      </c>
      <c r="C27" s="2">
        <v>0.33887941084114126</v>
      </c>
      <c r="E27" s="1">
        <f t="shared" si="1"/>
        <v>-1.6198562586382697</v>
      </c>
      <c r="F27" s="1">
        <f t="shared" si="2"/>
        <v>0.33887941084114126</v>
      </c>
      <c r="H27" s="1">
        <f t="shared" si="3"/>
        <v>0.11632270105846511</v>
      </c>
      <c r="I27" s="21">
        <f t="shared" si="4"/>
        <v>116.32270105846511</v>
      </c>
    </row>
    <row r="28" spans="1:9" x14ac:dyDescent="0.25">
      <c r="A28" s="2">
        <v>20</v>
      </c>
      <c r="B28" s="2">
        <f t="shared" si="0"/>
        <v>0.05</v>
      </c>
      <c r="C28" s="2">
        <v>0.33072213508073001</v>
      </c>
      <c r="E28" s="1">
        <f t="shared" si="1"/>
        <v>-1.6448536269514726</v>
      </c>
      <c r="F28" s="1">
        <f t="shared" si="2"/>
        <v>0.33072213508073001</v>
      </c>
      <c r="H28" s="1">
        <f t="shared" si="3"/>
        <v>0.1135226597476798</v>
      </c>
      <c r="I28" s="21">
        <f t="shared" si="4"/>
        <v>113.52265974767981</v>
      </c>
    </row>
    <row r="29" spans="1:9" x14ac:dyDescent="0.25">
      <c r="A29" s="2">
        <v>21</v>
      </c>
      <c r="B29" s="2">
        <f t="shared" si="0"/>
        <v>4.7619047619047616E-2</v>
      </c>
      <c r="C29" s="2">
        <v>0.32307612248524864</v>
      </c>
      <c r="E29" s="1">
        <f t="shared" si="1"/>
        <v>-1.6683911939470788</v>
      </c>
      <c r="F29" s="1">
        <f t="shared" si="2"/>
        <v>0.32307612248524875</v>
      </c>
      <c r="H29" s="1">
        <f t="shared" si="3"/>
        <v>0.11089811305354511</v>
      </c>
      <c r="I29" s="21">
        <f t="shared" si="4"/>
        <v>110.8981130535451</v>
      </c>
    </row>
    <row r="30" spans="1:9" x14ac:dyDescent="0.25">
      <c r="A30" s="2">
        <v>22</v>
      </c>
      <c r="B30" s="2">
        <f t="shared" si="0"/>
        <v>4.5454545454545456E-2</v>
      </c>
      <c r="C30" s="2">
        <v>0.31588566151159658</v>
      </c>
      <c r="E30" s="1">
        <f t="shared" si="1"/>
        <v>-1.6906216295848977</v>
      </c>
      <c r="F30" s="1">
        <f t="shared" si="2"/>
        <v>0.31588566151159692</v>
      </c>
      <c r="H30" s="1">
        <f t="shared" si="3"/>
        <v>0.10842993760365698</v>
      </c>
      <c r="I30" s="21">
        <f t="shared" si="4"/>
        <v>108.42993760365698</v>
      </c>
    </row>
    <row r="31" spans="1:9" x14ac:dyDescent="0.25">
      <c r="A31" s="2">
        <v>23</v>
      </c>
      <c r="B31" s="2">
        <f t="shared" si="0"/>
        <v>4.3478260869565216E-2</v>
      </c>
      <c r="C31" s="2">
        <v>0.30910342021837212</v>
      </c>
      <c r="E31" s="1">
        <f t="shared" si="1"/>
        <v>-1.7116753065097285</v>
      </c>
      <c r="F31" s="1">
        <f t="shared" si="2"/>
        <v>0.309103420218372</v>
      </c>
      <c r="H31" s="1">
        <f t="shared" si="3"/>
        <v>0.10610188638183751</v>
      </c>
      <c r="I31" s="21">
        <f t="shared" si="4"/>
        <v>106.10188638183752</v>
      </c>
    </row>
    <row r="32" spans="1:9" x14ac:dyDescent="0.25">
      <c r="A32" s="2">
        <v>24</v>
      </c>
      <c r="B32" s="2">
        <f t="shared" si="0"/>
        <v>4.1666666666666664E-2</v>
      </c>
      <c r="C32" s="2">
        <v>0.30268887103490216</v>
      </c>
      <c r="E32" s="1">
        <f t="shared" si="1"/>
        <v>-1.7316643961222451</v>
      </c>
      <c r="F32" s="1">
        <f t="shared" si="2"/>
        <v>0.30268887103490227</v>
      </c>
      <c r="H32" s="1">
        <f t="shared" si="3"/>
        <v>0.10390004801921314</v>
      </c>
      <c r="I32" s="21">
        <f t="shared" si="4"/>
        <v>103.90004801921314</v>
      </c>
    </row>
    <row r="33" spans="1:9" x14ac:dyDescent="0.25">
      <c r="A33" s="19">
        <v>25</v>
      </c>
      <c r="B33" s="2">
        <f t="shared" si="0"/>
        <v>0.04</v>
      </c>
      <c r="C33" s="2">
        <v>0.29660706568188633</v>
      </c>
      <c r="E33" s="1">
        <f t="shared" si="1"/>
        <v>-1.7506860712521695</v>
      </c>
      <c r="F33" s="1">
        <f t="shared" si="2"/>
        <v>0.29660706568188666</v>
      </c>
      <c r="H33" s="20">
        <f t="shared" si="3"/>
        <v>0.101812426277253</v>
      </c>
      <c r="I33" s="21">
        <f t="shared" si="4"/>
        <v>101.812426277253</v>
      </c>
    </row>
    <row r="34" spans="1:9" x14ac:dyDescent="0.25">
      <c r="A34" s="2">
        <v>26</v>
      </c>
      <c r="B34" s="2">
        <f t="shared" si="0"/>
        <v>3.8461538461538464E-2</v>
      </c>
      <c r="C34" s="2">
        <v>0.2908276713893817</v>
      </c>
      <c r="E34" s="1">
        <f t="shared" si="1"/>
        <v>-1.7688250385187059</v>
      </c>
      <c r="F34" s="1">
        <f t="shared" si="2"/>
        <v>0.29082767138938181</v>
      </c>
      <c r="H34" s="1">
        <f t="shared" si="3"/>
        <v>9.982860922292866E-2</v>
      </c>
      <c r="I34" s="21">
        <f t="shared" si="4"/>
        <v>99.828609222928662</v>
      </c>
    </row>
    <row r="35" spans="1:9" x14ac:dyDescent="0.25">
      <c r="A35" s="2">
        <v>27</v>
      </c>
      <c r="B35" s="2">
        <f t="shared" si="0"/>
        <v>3.7037037037037035E-2</v>
      </c>
      <c r="C35" s="2">
        <v>0.28532420468207376</v>
      </c>
      <c r="E35" s="1">
        <f t="shared" si="1"/>
        <v>-1.7861555612610771</v>
      </c>
      <c r="F35" s="1">
        <f t="shared" ref="F35:F66" si="5">$J$2+$K$2*($L$2)^(-1)*(1-EXP(-$L$2*E35))</f>
        <v>0.28532420468207387</v>
      </c>
      <c r="H35" s="1">
        <f t="shared" si="3"/>
        <v>9.7939506220210401E-2</v>
      </c>
      <c r="I35" s="21">
        <f t="shared" si="4"/>
        <v>97.939506220210404</v>
      </c>
    </row>
    <row r="36" spans="1:9" x14ac:dyDescent="0.25">
      <c r="A36" s="2">
        <v>28</v>
      </c>
      <c r="B36" s="2">
        <f t="shared" si="0"/>
        <v>3.5714285714285712E-2</v>
      </c>
      <c r="C36" s="2">
        <v>0.280073416348261</v>
      </c>
      <c r="E36" s="1">
        <f t="shared" si="1"/>
        <v>-1.8027430907391901</v>
      </c>
      <c r="F36" s="1">
        <f t="shared" si="5"/>
        <v>0.28007341634826111</v>
      </c>
      <c r="H36" s="1">
        <f t="shared" si="3"/>
        <v>9.6137136816417668E-2</v>
      </c>
      <c r="I36" s="21">
        <f t="shared" si="4"/>
        <v>96.137136816417666</v>
      </c>
    </row>
    <row r="37" spans="1:9" x14ac:dyDescent="0.25">
      <c r="A37" s="2">
        <v>29</v>
      </c>
      <c r="B37" s="2">
        <f t="shared" si="0"/>
        <v>3.4482758620689655E-2</v>
      </c>
      <c r="C37" s="2">
        <v>0.27505479337896499</v>
      </c>
      <c r="E37" s="1">
        <f t="shared" si="1"/>
        <v>-1.8186455928500598</v>
      </c>
      <c r="F37" s="1">
        <f t="shared" si="5"/>
        <v>0.2750547933789651</v>
      </c>
      <c r="H37" s="1">
        <f t="shared" si="3"/>
        <v>9.4414459779375057E-2</v>
      </c>
      <c r="I37" s="21">
        <f t="shared" si="4"/>
        <v>94.414459779375051</v>
      </c>
    </row>
    <row r="38" spans="1:9" x14ac:dyDescent="0.25">
      <c r="A38" s="2">
        <v>30</v>
      </c>
      <c r="B38" s="2">
        <f t="shared" si="0"/>
        <v>3.3333333333333333E-2</v>
      </c>
      <c r="C38" s="2">
        <v>0.27025015232809402</v>
      </c>
      <c r="E38" s="1">
        <f t="shared" si="1"/>
        <v>-1.8339146358159142</v>
      </c>
      <c r="F38" s="1">
        <f t="shared" si="5"/>
        <v>0.27025015232809413</v>
      </c>
      <c r="H38" s="1">
        <f t="shared" si="3"/>
        <v>9.2765233515476442E-2</v>
      </c>
      <c r="I38" s="21">
        <f t="shared" si="4"/>
        <v>92.765233515476439</v>
      </c>
    </row>
    <row r="39" spans="1:9" x14ac:dyDescent="0.25">
      <c r="A39" s="2">
        <v>31</v>
      </c>
      <c r="B39" s="2">
        <f t="shared" si="0"/>
        <v>3.2258064516129031E-2</v>
      </c>
      <c r="C39" s="2">
        <v>0.26564330479726073</v>
      </c>
      <c r="E39" s="1">
        <f t="shared" si="1"/>
        <v>-1.8485962885014084</v>
      </c>
      <c r="F39" s="1">
        <f t="shared" si="5"/>
        <v>0.2656433047972605</v>
      </c>
      <c r="H39" s="1">
        <f t="shared" si="3"/>
        <v>9.1183901245035573E-2</v>
      </c>
      <c r="I39" s="21">
        <f t="shared" si="4"/>
        <v>91.183901245035571</v>
      </c>
    </row>
    <row r="40" spans="1:9" x14ac:dyDescent="0.25">
      <c r="A40" s="2">
        <v>32</v>
      </c>
      <c r="B40" s="2">
        <f t="shared" si="0"/>
        <v>3.125E-2</v>
      </c>
      <c r="C40" s="2">
        <v>0.26121978031759752</v>
      </c>
      <c r="E40" s="1">
        <f t="shared" si="1"/>
        <v>-1.8627318674216511</v>
      </c>
      <c r="F40" s="1">
        <f t="shared" si="5"/>
        <v>0.26121978031759752</v>
      </c>
      <c r="H40" s="1">
        <f t="shared" si="3"/>
        <v>8.9665495879553359E-2</v>
      </c>
      <c r="I40" s="21">
        <f t="shared" si="4"/>
        <v>89.665495879553362</v>
      </c>
    </row>
    <row r="41" spans="1:9" x14ac:dyDescent="0.25">
      <c r="A41" s="2">
        <v>33</v>
      </c>
      <c r="B41" s="2">
        <f t="shared" si="0"/>
        <v>3.0303030303030304E-2</v>
      </c>
      <c r="C41" s="2">
        <v>0.25696659527805688</v>
      </c>
      <c r="E41" s="1">
        <f t="shared" si="1"/>
        <v>-1.8763585618945948</v>
      </c>
      <c r="F41" s="1">
        <f t="shared" si="5"/>
        <v>0.25696659527805699</v>
      </c>
      <c r="H41" s="1">
        <f t="shared" si="3"/>
        <v>8.8205560704758296E-2</v>
      </c>
      <c r="I41" s="21">
        <f t="shared" si="4"/>
        <v>88.205560704758298</v>
      </c>
    </row>
    <row r="42" spans="1:9" x14ac:dyDescent="0.25">
      <c r="A42" s="2">
        <v>34</v>
      </c>
      <c r="B42" s="2">
        <f t="shared" si="0"/>
        <v>2.9411764705882353E-2</v>
      </c>
      <c r="C42" s="2">
        <v>0.25287205907284593</v>
      </c>
      <c r="E42" s="1">
        <f t="shared" si="1"/>
        <v>-1.8895099603334302</v>
      </c>
      <c r="F42" s="1">
        <f t="shared" si="5"/>
        <v>0.25287205907284604</v>
      </c>
      <c r="H42" s="1">
        <f t="shared" si="3"/>
        <v>8.6800082839373655E-2</v>
      </c>
      <c r="I42" s="21">
        <f t="shared" si="4"/>
        <v>86.800082839373658</v>
      </c>
    </row>
    <row r="43" spans="1:9" x14ac:dyDescent="0.25">
      <c r="A43" s="2">
        <v>35</v>
      </c>
      <c r="B43" s="2">
        <f t="shared" si="0"/>
        <v>2.8571428571428571E-2</v>
      </c>
      <c r="C43" s="2">
        <v>0.24892561054474238</v>
      </c>
      <c r="E43" s="1">
        <f t="shared" si="1"/>
        <v>-1.9022164957820151</v>
      </c>
      <c r="F43" s="1">
        <f t="shared" si="5"/>
        <v>0.24892561054474249</v>
      </c>
      <c r="H43" s="1">
        <f t="shared" si="3"/>
        <v>8.5445437093154483E-2</v>
      </c>
      <c r="I43" s="21">
        <f t="shared" si="4"/>
        <v>85.445437093154482</v>
      </c>
    </row>
    <row r="44" spans="1:9" x14ac:dyDescent="0.25">
      <c r="A44" s="2">
        <v>36</v>
      </c>
      <c r="B44" s="2">
        <f t="shared" si="0"/>
        <v>2.7777777777777776E-2</v>
      </c>
      <c r="C44" s="2">
        <v>0.24511767925137151</v>
      </c>
      <c r="E44" s="1">
        <f t="shared" si="1"/>
        <v>-1.9145058250555569</v>
      </c>
      <c r="F44" s="1">
        <f t="shared" si="5"/>
        <v>0.24511767925137129</v>
      </c>
      <c r="H44" s="1">
        <f t="shared" si="3"/>
        <v>8.4138338345577754E-2</v>
      </c>
      <c r="I44" s="21">
        <f t="shared" si="4"/>
        <v>84.13833834557775</v>
      </c>
    </row>
    <row r="45" spans="1:9" x14ac:dyDescent="0.25">
      <c r="A45" s="2">
        <v>37</v>
      </c>
      <c r="B45" s="2">
        <f t="shared" si="0"/>
        <v>2.7027027027027029E-2</v>
      </c>
      <c r="C45" s="2">
        <v>0.24143956719593374</v>
      </c>
      <c r="E45" s="1">
        <f t="shared" si="1"/>
        <v>-1.9264031529639816</v>
      </c>
      <c r="F45" s="1">
        <f t="shared" si="5"/>
        <v>0.24143956719593374</v>
      </c>
      <c r="H45" s="1">
        <f t="shared" si="3"/>
        <v>8.2875800949097328E-2</v>
      </c>
      <c r="I45" s="21">
        <f t="shared" si="4"/>
        <v>82.875800949097325</v>
      </c>
    </row>
    <row r="46" spans="1:9" x14ac:dyDescent="0.25">
      <c r="A46" s="2">
        <v>38</v>
      </c>
      <c r="B46" s="2">
        <f t="shared" si="0"/>
        <v>2.6315789473684209E-2</v>
      </c>
      <c r="C46" s="2">
        <v>0.23788334752715978</v>
      </c>
      <c r="E46" s="1">
        <f t="shared" si="1"/>
        <v>-1.9379315108528286</v>
      </c>
      <c r="F46" s="1">
        <f t="shared" si="5"/>
        <v>0.23788334752716023</v>
      </c>
      <c r="H46" s="1">
        <f t="shared" si="3"/>
        <v>8.1655103957202199E-2</v>
      </c>
      <c r="I46" s="21">
        <f t="shared" si="4"/>
        <v>81.655103957202201</v>
      </c>
    </row>
    <row r="47" spans="1:9" x14ac:dyDescent="0.25">
      <c r="A47" s="2">
        <v>39</v>
      </c>
      <c r="B47" s="2">
        <f t="shared" si="0"/>
        <v>2.564102564102564E-2</v>
      </c>
      <c r="C47" s="2">
        <v>0.23444177738721728</v>
      </c>
      <c r="E47" s="1">
        <f t="shared" si="1"/>
        <v>-1.9491119969398878</v>
      </c>
      <c r="F47" s="1">
        <f t="shared" si="5"/>
        <v>0.23444177738721739</v>
      </c>
      <c r="H47" s="1">
        <f t="shared" si="3"/>
        <v>8.0473761208858074E-2</v>
      </c>
      <c r="I47" s="21">
        <f t="shared" si="4"/>
        <v>80.473761208858079</v>
      </c>
    </row>
    <row r="48" spans="1:9" x14ac:dyDescent="0.25">
      <c r="A48" s="2">
        <v>40</v>
      </c>
      <c r="B48" s="2">
        <f t="shared" si="0"/>
        <v>2.5000000000000001E-2</v>
      </c>
      <c r="C48" s="2">
        <v>0.231108222616213</v>
      </c>
      <c r="E48" s="1">
        <f t="shared" si="1"/>
        <v>-1.9599639845400538</v>
      </c>
      <c r="F48" s="1">
        <f t="shared" si="5"/>
        <v>0.23110822261621333</v>
      </c>
      <c r="H48" s="1">
        <f t="shared" si="3"/>
        <v>7.9329495482808113E-2</v>
      </c>
      <c r="I48" s="21">
        <f t="shared" si="4"/>
        <v>79.329495482808113</v>
      </c>
    </row>
    <row r="49" spans="1:9" x14ac:dyDescent="0.25">
      <c r="A49" s="2">
        <v>41</v>
      </c>
      <c r="B49" s="2">
        <f t="shared" si="0"/>
        <v>2.4390243902439025E-2</v>
      </c>
      <c r="C49" s="2">
        <v>0.22787659244148706</v>
      </c>
      <c r="E49" s="1">
        <f t="shared" si="1"/>
        <v>-1.9705053031703286</v>
      </c>
      <c r="F49" s="1">
        <f t="shared" si="5"/>
        <v>0.22787659244148739</v>
      </c>
      <c r="H49" s="1">
        <f t="shared" si="3"/>
        <v>7.8220216079219973E-2</v>
      </c>
      <c r="I49" s="21">
        <f t="shared" si="4"/>
        <v>78.220216079219966</v>
      </c>
    </row>
    <row r="50" spans="1:9" x14ac:dyDescent="0.25">
      <c r="A50" s="2">
        <v>42</v>
      </c>
      <c r="B50" s="2">
        <f t="shared" si="0"/>
        <v>2.3809523809523808E-2</v>
      </c>
      <c r="C50" s="2">
        <v>0.22474128261418358</v>
      </c>
      <c r="E50" s="1">
        <f t="shared" si="1"/>
        <v>-1.9807523966472786</v>
      </c>
      <c r="F50" s="1">
        <f t="shared" si="5"/>
        <v>0.22474128261418369</v>
      </c>
      <c r="H50" s="1">
        <f t="shared" si="3"/>
        <v>7.7143999300921556E-2</v>
      </c>
      <c r="I50" s="21">
        <f t="shared" si="4"/>
        <v>77.14399930092155</v>
      </c>
    </row>
    <row r="51" spans="1:9" x14ac:dyDescent="0.25">
      <c r="A51" s="2">
        <v>43</v>
      </c>
      <c r="B51" s="2">
        <f t="shared" si="0"/>
        <v>2.3255813953488372E-2</v>
      </c>
      <c r="C51" s="2">
        <v>0.22169712572359479</v>
      </c>
      <c r="E51" s="1">
        <f t="shared" si="1"/>
        <v>-1.9907204615820322</v>
      </c>
      <c r="F51" s="1">
        <f t="shared" si="5"/>
        <v>0.2216971257235949</v>
      </c>
      <c r="H51" s="1">
        <f t="shared" si="3"/>
        <v>7.6099071398455911E-2</v>
      </c>
      <c r="I51" s="21">
        <f t="shared" si="4"/>
        <v>76.099071398455905</v>
      </c>
    </row>
    <row r="52" spans="1:9" x14ac:dyDescent="0.25">
      <c r="A52" s="2">
        <v>44</v>
      </c>
      <c r="B52" s="2">
        <f t="shared" si="0"/>
        <v>2.2727272727272728E-2</v>
      </c>
      <c r="C52" s="2">
        <v>0.2187393476358731</v>
      </c>
      <c r="E52" s="1">
        <f t="shared" si="1"/>
        <v>-2.0004235691059797</v>
      </c>
      <c r="F52" s="1">
        <f t="shared" si="5"/>
        <v>0.21873934763587322</v>
      </c>
      <c r="H52" s="1">
        <f t="shared" si="3"/>
        <v>7.5083793617367542E-2</v>
      </c>
      <c r="I52" s="21">
        <f t="shared" si="4"/>
        <v>75.083793617367547</v>
      </c>
    </row>
    <row r="53" spans="1:9" x14ac:dyDescent="0.25">
      <c r="A53" s="2">
        <v>45</v>
      </c>
      <c r="B53" s="2">
        <f t="shared" si="0"/>
        <v>2.2222222222222223E-2</v>
      </c>
      <c r="C53" s="2">
        <v>0.21586352917891261</v>
      </c>
      <c r="E53" s="1">
        <f t="shared" si="1"/>
        <v>-2.0098747721953845</v>
      </c>
      <c r="F53" s="1">
        <f t="shared" si="5"/>
        <v>0.21586352917891261</v>
      </c>
      <c r="H53" s="1">
        <f t="shared" si="3"/>
        <v>7.4096649046273305E-2</v>
      </c>
      <c r="I53" s="21">
        <f t="shared" si="4"/>
        <v>74.096649046273299</v>
      </c>
    </row>
    <row r="54" spans="1:9" x14ac:dyDescent="0.25">
      <c r="A54" s="2">
        <v>46</v>
      </c>
      <c r="B54" s="2">
        <f t="shared" si="0"/>
        <v>2.1739130434782608E-2</v>
      </c>
      <c r="C54" s="2">
        <v>0.21306557233799517</v>
      </c>
      <c r="E54" s="1">
        <f t="shared" si="1"/>
        <v>-2.0190862005831423</v>
      </c>
      <c r="F54" s="1">
        <f t="shared" si="5"/>
        <v>0.21306557233799528</v>
      </c>
      <c r="H54" s="1">
        <f t="shared" si="3"/>
        <v>7.3136231013284328E-2</v>
      </c>
      <c r="I54" s="21">
        <f t="shared" si="4"/>
        <v>73.136231013284331</v>
      </c>
    </row>
    <row r="55" spans="1:9" x14ac:dyDescent="0.25">
      <c r="A55" s="2">
        <v>47</v>
      </c>
      <c r="B55" s="2">
        <f t="shared" si="0"/>
        <v>2.1276595744680851E-2</v>
      </c>
      <c r="C55" s="2">
        <v>0.21034167034375961</v>
      </c>
      <c r="E55" s="1">
        <f t="shared" si="1"/>
        <v>-2.0280691449339061</v>
      </c>
      <c r="F55" s="1">
        <f t="shared" si="5"/>
        <v>0.21034167034376006</v>
      </c>
      <c r="H55" s="1">
        <f t="shared" si="3"/>
        <v>7.220123281849429E-2</v>
      </c>
      <c r="I55" s="21">
        <f t="shared" si="4"/>
        <v>72.20123281849429</v>
      </c>
    </row>
    <row r="56" spans="1:9" x14ac:dyDescent="0.25">
      <c r="A56" s="2">
        <v>48</v>
      </c>
      <c r="B56" s="2">
        <f t="shared" si="0"/>
        <v>2.0833333333333332E-2</v>
      </c>
      <c r="C56" s="2">
        <v>0.2076882811302847</v>
      </c>
      <c r="E56" s="1">
        <f t="shared" si="1"/>
        <v>-2.0368341317013887</v>
      </c>
      <c r="F56" s="1">
        <f t="shared" si="5"/>
        <v>0.20768828113028481</v>
      </c>
      <c r="H56" s="1">
        <f t="shared" si="3"/>
        <v>7.1290438623282687E-2</v>
      </c>
      <c r="I56" s="21">
        <f t="shared" si="4"/>
        <v>71.290438623282682</v>
      </c>
    </row>
    <row r="57" spans="1:9" x14ac:dyDescent="0.25">
      <c r="A57" s="2">
        <v>49</v>
      </c>
      <c r="B57" s="2">
        <f t="shared" si="0"/>
        <v>2.0408163265306121E-2</v>
      </c>
      <c r="C57" s="2">
        <v>0.20510210372065807</v>
      </c>
      <c r="E57" s="1">
        <f t="shared" si="1"/>
        <v>-2.045390989873288</v>
      </c>
      <c r="F57" s="1">
        <f t="shared" si="5"/>
        <v>0.20510210372065818</v>
      </c>
      <c r="H57" s="1">
        <f t="shared" si="3"/>
        <v>7.0402715344499087E-2</v>
      </c>
      <c r="I57" s="21">
        <f t="shared" si="4"/>
        <v>70.402715344499086</v>
      </c>
    </row>
    <row r="58" spans="1:9" x14ac:dyDescent="0.25">
      <c r="A58" s="19">
        <v>50</v>
      </c>
      <c r="B58" s="2">
        <f t="shared" si="0"/>
        <v>0.02</v>
      </c>
      <c r="C58" s="2">
        <v>0.20258005716343741</v>
      </c>
      <c r="E58" s="1">
        <f t="shared" si="1"/>
        <v>-2.0537489106318225</v>
      </c>
      <c r="F58" s="1">
        <f t="shared" si="5"/>
        <v>0.20258005716343719</v>
      </c>
      <c r="H58" s="20">
        <f t="shared" si="3"/>
        <v>6.9537005424256476E-2</v>
      </c>
      <c r="I58" s="21">
        <f t="shared" si="4"/>
        <v>69.537005424256478</v>
      </c>
    </row>
    <row r="59" spans="1:9" x14ac:dyDescent="0.25">
      <c r="A59" s="2">
        <v>51</v>
      </c>
      <c r="B59" s="2">
        <f t="shared" si="0"/>
        <v>1.9607843137254902E-2</v>
      </c>
      <c r="C59" s="2">
        <v>0.20011926169848449</v>
      </c>
      <c r="E59" s="1">
        <f t="shared" si="1"/>
        <v>-2.061916500809462</v>
      </c>
      <c r="F59" s="1">
        <f t="shared" si="5"/>
        <v>0.2001192616984846</v>
      </c>
      <c r="H59" s="1">
        <f t="shared" si="3"/>
        <v>6.8692320364974746E-2</v>
      </c>
      <c r="I59" s="21">
        <f t="shared" si="4"/>
        <v>68.692320364974748</v>
      </c>
    </row>
    <row r="60" spans="1:9" x14ac:dyDescent="0.25">
      <c r="A60" s="2">
        <v>52</v>
      </c>
      <c r="B60" s="2">
        <f t="shared" si="0"/>
        <v>1.9230769230769232E-2</v>
      </c>
      <c r="C60" s="2">
        <v>0.1977170218767399</v>
      </c>
      <c r="E60" s="1">
        <f t="shared" si="1"/>
        <v>-2.0699018308950512</v>
      </c>
      <c r="F60" s="1">
        <f t="shared" si="5"/>
        <v>0.19771702187674012</v>
      </c>
      <c r="H60" s="1">
        <f t="shared" si="3"/>
        <v>6.7867734935125421E-2</v>
      </c>
      <c r="I60" s="21">
        <f t="shared" si="4"/>
        <v>67.867734935125426</v>
      </c>
    </row>
    <row r="61" spans="1:9" x14ac:dyDescent="0.25">
      <c r="A61" s="2">
        <v>53</v>
      </c>
      <c r="B61" s="2">
        <f t="shared" si="0"/>
        <v>1.8867924528301886E-2</v>
      </c>
      <c r="C61" s="2">
        <v>0.19537081139719947</v>
      </c>
      <c r="E61" s="1">
        <f t="shared" si="1"/>
        <v>-2.0777124782407714</v>
      </c>
      <c r="F61" s="1">
        <f t="shared" si="5"/>
        <v>0.19537081139719958</v>
      </c>
      <c r="H61" s="1">
        <f t="shared" si="3"/>
        <v>6.7062381964419965E-2</v>
      </c>
      <c r="I61" s="21">
        <f t="shared" si="4"/>
        <v>67.06238196441997</v>
      </c>
    </row>
    <row r="62" spans="1:9" x14ac:dyDescent="0.25">
      <c r="A62" s="2">
        <v>54</v>
      </c>
      <c r="B62" s="2">
        <f t="shared" si="0"/>
        <v>1.8518518518518517E-2</v>
      </c>
      <c r="C62" s="2">
        <v>0.19307825945702228</v>
      </c>
      <c r="E62" s="1">
        <f t="shared" si="1"/>
        <v>-2.0853555660318284</v>
      </c>
      <c r="F62" s="1">
        <f t="shared" si="5"/>
        <v>0.19307825945702239</v>
      </c>
      <c r="H62" s="1">
        <f t="shared" si="3"/>
        <v>6.627544765838965E-2</v>
      </c>
      <c r="I62" s="21">
        <f t="shared" si="4"/>
        <v>66.275447658389652</v>
      </c>
    </row>
    <row r="63" spans="1:9" x14ac:dyDescent="0.25">
      <c r="A63" s="2">
        <v>55</v>
      </c>
      <c r="B63" s="2">
        <f t="shared" si="0"/>
        <v>1.8181818181818181E-2</v>
      </c>
      <c r="C63" s="2">
        <v>0.19083713843828543</v>
      </c>
      <c r="E63" s="1">
        <f t="shared" si="1"/>
        <v>-2.0928377985057733</v>
      </c>
      <c r="F63" s="1">
        <f t="shared" si="5"/>
        <v>0.19083713843828543</v>
      </c>
      <c r="H63" s="1">
        <f t="shared" si="3"/>
        <v>6.550616737177882E-2</v>
      </c>
      <c r="I63" s="21">
        <f t="shared" si="4"/>
        <v>65.506167371778815</v>
      </c>
    </row>
    <row r="64" spans="1:9" x14ac:dyDescent="0.25">
      <c r="A64" s="2">
        <v>56</v>
      </c>
      <c r="B64" s="2">
        <f t="shared" si="0"/>
        <v>1.7857142857142856E-2</v>
      </c>
      <c r="C64" s="2">
        <v>0.18864535277836236</v>
      </c>
      <c r="E64" s="1">
        <f t="shared" si="1"/>
        <v>-2.1001654928444697</v>
      </c>
      <c r="F64" s="1">
        <f t="shared" si="5"/>
        <v>0.18864535277836225</v>
      </c>
      <c r="H64" s="1">
        <f t="shared" si="3"/>
        <v>6.475382178822553E-2</v>
      </c>
      <c r="I64" s="21">
        <f t="shared" si="4"/>
        <v>64.753821788225537</v>
      </c>
    </row>
    <row r="65" spans="1:9" x14ac:dyDescent="0.25">
      <c r="A65" s="2">
        <v>57</v>
      </c>
      <c r="B65" s="2">
        <f t="shared" si="0"/>
        <v>1.7543859649122806E-2</v>
      </c>
      <c r="C65" s="2">
        <v>0.18650092889085146</v>
      </c>
      <c r="E65" s="1">
        <f t="shared" si="1"/>
        <v>-2.1073446081072991</v>
      </c>
      <c r="F65" s="1">
        <f t="shared" si="5"/>
        <v>0.18650092889085146</v>
      </c>
      <c r="H65" s="1">
        <f t="shared" si="3"/>
        <v>6.4017733460550508E-2</v>
      </c>
      <c r="I65" s="21">
        <f t="shared" si="4"/>
        <v>64.017733460550502</v>
      </c>
    </row>
    <row r="66" spans="1:9" x14ac:dyDescent="0.25">
      <c r="A66" s="2">
        <v>58</v>
      </c>
      <c r="B66" s="2">
        <f t="shared" si="0"/>
        <v>1.7241379310344827E-2</v>
      </c>
      <c r="C66" s="2">
        <v>0.18440200602103307</v>
      </c>
      <c r="E66" s="1">
        <f t="shared" si="1"/>
        <v>-2.1143807715275607</v>
      </c>
      <c r="F66" s="1">
        <f t="shared" si="5"/>
        <v>0.18440200602103318</v>
      </c>
      <c r="H66" s="1">
        <f t="shared" si="3"/>
        <v>6.3297263671829418E-2</v>
      </c>
      <c r="I66" s="21">
        <f t="shared" si="4"/>
        <v>63.29726367182942</v>
      </c>
    </row>
    <row r="67" spans="1:9" x14ac:dyDescent="0.25">
      <c r="A67" s="2">
        <v>59</v>
      </c>
      <c r="B67" s="2">
        <f t="shared" si="0"/>
        <v>1.6949152542372881E-2</v>
      </c>
      <c r="C67" s="2">
        <v>0.18234682793444545</v>
      </c>
      <c r="E67" s="1">
        <f t="shared" si="1"/>
        <v>-2.1212793024540013</v>
      </c>
      <c r="F67" s="1">
        <f t="shared" ref="F67:F98" si="6">$J$2+$K$2*($L$2)^(-1)*(1-EXP(-$L$2*E67))</f>
        <v>0.18234682793444568</v>
      </c>
      <c r="H67" s="1">
        <f t="shared" si="3"/>
        <v>6.2591809582439206E-2</v>
      </c>
      <c r="I67" s="21">
        <f t="shared" si="4"/>
        <v>62.591809582439204</v>
      </c>
    </row>
    <row r="68" spans="1:9" x14ac:dyDescent="0.25">
      <c r="A68" s="2">
        <v>60</v>
      </c>
      <c r="B68" s="2">
        <f t="shared" ref="B68:B117" si="7">1/A68</f>
        <v>1.6666666666666666E-2</v>
      </c>
      <c r="C68" s="2">
        <v>0.18033373534971786</v>
      </c>
      <c r="E68" s="1">
        <f t="shared" ref="E68:E117" si="8">NORMSINV(B68)</f>
        <v>-2.128045234184984</v>
      </c>
      <c r="F68" s="1">
        <f t="shared" si="6"/>
        <v>0.18033373534971808</v>
      </c>
      <c r="H68" s="1">
        <f t="shared" ref="H68:H117" si="9">F68*$N$2*($P$2)^$O$2</f>
        <v>6.1900801632575726E-2</v>
      </c>
      <c r="I68" s="21">
        <f t="shared" ref="I68:I117" si="10">1000*H68</f>
        <v>61.900801632575728</v>
      </c>
    </row>
    <row r="69" spans="1:9" x14ac:dyDescent="0.25">
      <c r="A69" s="2">
        <v>61</v>
      </c>
      <c r="B69" s="2">
        <f t="shared" si="7"/>
        <v>1.6393442622950821E-2</v>
      </c>
      <c r="C69" s="2">
        <v>0.17836115903760597</v>
      </c>
      <c r="E69" s="1">
        <f t="shared" si="8"/>
        <v>-2.1346833339130651</v>
      </c>
      <c r="F69" s="1">
        <f t="shared" si="6"/>
        <v>0.17836115903760608</v>
      </c>
      <c r="H69" s="1">
        <f t="shared" si="9"/>
        <v>6.122370117344994E-2</v>
      </c>
      <c r="I69" s="21">
        <f t="shared" si="10"/>
        <v>61.223701173449939</v>
      </c>
    </row>
    <row r="70" spans="1:9" x14ac:dyDescent="0.25">
      <c r="A70" s="2">
        <v>62</v>
      </c>
      <c r="B70" s="2">
        <f t="shared" si="7"/>
        <v>1.6129032258064516E-2</v>
      </c>
      <c r="C70" s="2">
        <v>0.17642761351752945</v>
      </c>
      <c r="E70" s="1">
        <f t="shared" si="8"/>
        <v>-2.1411981209720183</v>
      </c>
      <c r="F70" s="1">
        <f t="shared" si="6"/>
        <v>0.17642761351752967</v>
      </c>
      <c r="H70" s="1">
        <f t="shared" si="9"/>
        <v>6.0559998303580935E-2</v>
      </c>
      <c r="I70" s="21">
        <f t="shared" si="10"/>
        <v>60.559998303580933</v>
      </c>
    </row>
    <row r="71" spans="1:9" x14ac:dyDescent="0.25">
      <c r="A71" s="2">
        <v>63</v>
      </c>
      <c r="B71" s="2">
        <f t="shared" si="7"/>
        <v>1.5873015873015872E-2</v>
      </c>
      <c r="C71" s="2">
        <v>0.17453169129098078</v>
      </c>
      <c r="E71" s="1">
        <f t="shared" si="8"/>
        <v>-2.1475938835560422</v>
      </c>
      <c r="F71" s="1">
        <f t="shared" si="6"/>
        <v>0.17453169129098067</v>
      </c>
      <c r="H71" s="1">
        <f t="shared" si="9"/>
        <v>5.9909209889373191E-2</v>
      </c>
      <c r="I71" s="21">
        <f t="shared" si="10"/>
        <v>59.909209889373194</v>
      </c>
    </row>
    <row r="72" spans="1:9" x14ac:dyDescent="0.25">
      <c r="A72" s="2">
        <v>64</v>
      </c>
      <c r="B72" s="2">
        <f t="shared" si="7"/>
        <v>1.5625E-2</v>
      </c>
      <c r="C72" s="2">
        <v>0.17267205755821358</v>
      </c>
      <c r="E72" s="1">
        <f t="shared" si="8"/>
        <v>-2.1538746940614555</v>
      </c>
      <c r="F72" s="1">
        <f t="shared" si="6"/>
        <v>0.17267205755821369</v>
      </c>
      <c r="H72" s="1">
        <f t="shared" si="9"/>
        <v>5.9270877751584232E-2</v>
      </c>
      <c r="I72" s="21">
        <f t="shared" si="10"/>
        <v>59.27087775158423</v>
      </c>
    </row>
    <row r="73" spans="1:9" x14ac:dyDescent="0.25">
      <c r="A73" s="2">
        <v>65</v>
      </c>
      <c r="B73" s="2">
        <f t="shared" si="7"/>
        <v>1.5384615384615385E-2</v>
      </c>
      <c r="C73" s="2">
        <v>0.17084744537072227</v>
      </c>
      <c r="E73" s="1">
        <f t="shared" si="8"/>
        <v>-2.1600444231842824</v>
      </c>
      <c r="F73" s="1">
        <f t="shared" si="6"/>
        <v>0.17084744537072238</v>
      </c>
      <c r="H73" s="1">
        <f t="shared" si="9"/>
        <v>5.8644567001378524E-2</v>
      </c>
      <c r="I73" s="21">
        <f t="shared" si="10"/>
        <v>58.644567001378526</v>
      </c>
    </row>
    <row r="74" spans="1:9" x14ac:dyDescent="0.25">
      <c r="A74" s="2">
        <v>66</v>
      </c>
      <c r="B74" s="2">
        <f t="shared" si="7"/>
        <v>1.5151515151515152E-2</v>
      </c>
      <c r="C74" s="2">
        <v>0.16905665117735247</v>
      </c>
      <c r="E74" s="1">
        <f t="shared" si="8"/>
        <v>-2.1661067528923286</v>
      </c>
      <c r="F74" s="1">
        <f t="shared" si="6"/>
        <v>0.16905665117735269</v>
      </c>
      <c r="H74" s="1">
        <f t="shared" si="9"/>
        <v>5.8029864511500114E-2</v>
      </c>
      <c r="I74" s="21">
        <f t="shared" si="10"/>
        <v>58.029864511500115</v>
      </c>
    </row>
    <row r="75" spans="1:9" x14ac:dyDescent="0.25">
      <c r="A75" s="2">
        <v>67</v>
      </c>
      <c r="B75" s="2">
        <f t="shared" si="7"/>
        <v>1.4925373134328358E-2</v>
      </c>
      <c r="C75" s="2">
        <v>0.16729853072655121</v>
      </c>
      <c r="E75" s="1">
        <f t="shared" si="8"/>
        <v>-2.172065188377434</v>
      </c>
      <c r="F75" s="1">
        <f t="shared" si="6"/>
        <v>0.16729853072655132</v>
      </c>
      <c r="H75" s="1">
        <f t="shared" si="9"/>
        <v>5.7426377509691054E-2</v>
      </c>
      <c r="I75" s="21">
        <f t="shared" si="10"/>
        <v>57.426377509691051</v>
      </c>
    </row>
    <row r="76" spans="1:9" x14ac:dyDescent="0.25">
      <c r="A76" s="2">
        <v>68</v>
      </c>
      <c r="B76" s="2">
        <f t="shared" si="7"/>
        <v>1.4705882352941176E-2</v>
      </c>
      <c r="C76" s="2">
        <v>0.16557199529133593</v>
      </c>
      <c r="E76" s="1">
        <f t="shared" si="8"/>
        <v>-2.1779230690821838</v>
      </c>
      <c r="F76" s="1">
        <f t="shared" si="6"/>
        <v>0.16557199529133604</v>
      </c>
      <c r="H76" s="1">
        <f t="shared" si="9"/>
        <v>5.6833732282886337E-2</v>
      </c>
      <c r="I76" s="21">
        <f t="shared" si="10"/>
        <v>56.833732282886338</v>
      </c>
    </row>
    <row r="77" spans="1:9" x14ac:dyDescent="0.25">
      <c r="A77" s="2">
        <v>69</v>
      </c>
      <c r="B77" s="2">
        <f t="shared" si="7"/>
        <v>1.4492753623188406E-2</v>
      </c>
      <c r="C77" s="2">
        <v>0.16387600818715675</v>
      </c>
      <c r="E77" s="1">
        <f t="shared" si="8"/>
        <v>-2.1836835788854256</v>
      </c>
      <c r="F77" s="1">
        <f t="shared" si="6"/>
        <v>0.16387600818715686</v>
      </c>
      <c r="H77" s="1">
        <f t="shared" si="9"/>
        <v>5.6251572981945733E-2</v>
      </c>
      <c r="I77" s="21">
        <f t="shared" si="10"/>
        <v>56.251572981945735</v>
      </c>
    </row>
    <row r="78" spans="1:9" x14ac:dyDescent="0.25">
      <c r="A78" s="2">
        <v>70</v>
      </c>
      <c r="B78" s="2">
        <f t="shared" si="7"/>
        <v>1.4285714285714285E-2</v>
      </c>
      <c r="C78" s="2">
        <v>0.16220958155597387</v>
      </c>
      <c r="E78" s="1">
        <f t="shared" si="8"/>
        <v>-2.1893497555220844</v>
      </c>
      <c r="F78" s="1">
        <f t="shared" si="6"/>
        <v>0.16220958155597398</v>
      </c>
      <c r="H78" s="1">
        <f t="shared" si="9"/>
        <v>5.5679560517766187E-2</v>
      </c>
      <c r="I78" s="21">
        <f t="shared" si="10"/>
        <v>55.679560517766184</v>
      </c>
    </row>
    <row r="79" spans="1:9" x14ac:dyDescent="0.25">
      <c r="A79" s="2">
        <v>71</v>
      </c>
      <c r="B79" s="2">
        <f t="shared" si="7"/>
        <v>1.4084507042253521E-2</v>
      </c>
      <c r="C79" s="2">
        <v>0.16057177339264916</v>
      </c>
      <c r="E79" s="1">
        <f t="shared" si="8"/>
        <v>-2.1949244993050545</v>
      </c>
      <c r="F79" s="1">
        <f t="shared" si="6"/>
        <v>0.16057177339264928</v>
      </c>
      <c r="H79" s="1">
        <f t="shared" si="9"/>
        <v>5.5117371540570274E-2</v>
      </c>
      <c r="I79" s="21">
        <f t="shared" si="10"/>
        <v>55.117371540570275</v>
      </c>
    </row>
    <row r="80" spans="1:9" x14ac:dyDescent="0.25">
      <c r="A80" s="2">
        <v>72</v>
      </c>
      <c r="B80" s="2">
        <f t="shared" si="7"/>
        <v>1.3888888888888888E-2</v>
      </c>
      <c r="C80" s="2">
        <v>0.15896168479220896</v>
      </c>
      <c r="E80" s="1">
        <f t="shared" si="8"/>
        <v>-2.2004105812100327</v>
      </c>
      <c r="F80" s="1">
        <f t="shared" si="6"/>
        <v>0.15896168479220896</v>
      </c>
      <c r="H80" s="1">
        <f t="shared" si="9"/>
        <v>5.4564697495009987E-2</v>
      </c>
      <c r="I80" s="21">
        <f t="shared" si="10"/>
        <v>54.564697495009987</v>
      </c>
    </row>
    <row r="81" spans="1:9" x14ac:dyDescent="0.25">
      <c r="A81" s="2">
        <v>73</v>
      </c>
      <c r="B81" s="2">
        <f t="shared" si="7"/>
        <v>1.3698630136986301E-2</v>
      </c>
      <c r="C81" s="2">
        <v>0.15737845739871059</v>
      </c>
      <c r="E81" s="1">
        <f t="shared" si="8"/>
        <v>-2.2058106503780786</v>
      </c>
      <c r="F81" s="1">
        <f t="shared" si="6"/>
        <v>0.15737845739871104</v>
      </c>
      <c r="H81" s="1">
        <f t="shared" si="9"/>
        <v>5.4021243744472855E-2</v>
      </c>
      <c r="I81" s="21">
        <f t="shared" si="10"/>
        <v>54.021243744472855</v>
      </c>
    </row>
    <row r="82" spans="1:9" x14ac:dyDescent="0.25">
      <c r="A82" s="2">
        <v>74</v>
      </c>
      <c r="B82" s="2">
        <f t="shared" si="7"/>
        <v>1.3513513513513514E-2</v>
      </c>
      <c r="C82" s="2">
        <v>0.1558212710383553</v>
      </c>
      <c r="E82" s="1">
        <f t="shared" si="8"/>
        <v>-2.2111272410853271</v>
      </c>
      <c r="F82" s="1">
        <f t="shared" si="6"/>
        <v>0.15582127103835541</v>
      </c>
      <c r="H82" s="1">
        <f t="shared" si="9"/>
        <v>5.3486728758630656E-2</v>
      </c>
      <c r="I82" s="21">
        <f t="shared" si="10"/>
        <v>53.486728758630655</v>
      </c>
    </row>
    <row r="83" spans="1:9" x14ac:dyDescent="0.25">
      <c r="A83" s="2">
        <v>75</v>
      </c>
      <c r="B83" s="2">
        <f t="shared" si="7"/>
        <v>1.3333333333333334E-2</v>
      </c>
      <c r="C83" s="2">
        <v>0.15428934152121465</v>
      </c>
      <c r="E83" s="1">
        <f t="shared" si="8"/>
        <v>-2.2163627792243985</v>
      </c>
      <c r="F83" s="1">
        <f t="shared" si="6"/>
        <v>0.15428934152121476</v>
      </c>
      <c r="H83" s="1">
        <f t="shared" si="9"/>
        <v>5.2960883358868296E-2</v>
      </c>
      <c r="I83" s="21">
        <f t="shared" si="10"/>
        <v>52.960883358868294</v>
      </c>
    </row>
    <row r="84" spans="1:9" x14ac:dyDescent="0.25">
      <c r="A84" s="2">
        <v>76</v>
      </c>
      <c r="B84" s="2">
        <f t="shared" si="7"/>
        <v>1.3157894736842105E-2</v>
      </c>
      <c r="C84" s="2">
        <v>0.15278191859745249</v>
      </c>
      <c r="E84" s="1">
        <f t="shared" si="8"/>
        <v>-2.2215195883378365</v>
      </c>
      <c r="F84" s="1">
        <f t="shared" si="6"/>
        <v>0.15278191859745283</v>
      </c>
      <c r="H84" s="1">
        <f t="shared" si="9"/>
        <v>5.2443450016741666E-2</v>
      </c>
      <c r="I84" s="21">
        <f t="shared" si="10"/>
        <v>52.443450016741664</v>
      </c>
    </row>
    <row r="85" spans="1:9" x14ac:dyDescent="0.25">
      <c r="A85" s="2">
        <v>77</v>
      </c>
      <c r="B85" s="2">
        <f t="shared" si="7"/>
        <v>1.2987012987012988E-2</v>
      </c>
      <c r="C85" s="2">
        <v>0.15129828405527213</v>
      </c>
      <c r="E85" s="1">
        <f t="shared" si="8"/>
        <v>-2.2265998952400636</v>
      </c>
      <c r="F85" s="1">
        <f t="shared" si="6"/>
        <v>0.1512982840552719</v>
      </c>
      <c r="H85" s="1">
        <f t="shared" si="9"/>
        <v>5.193418220108488E-2</v>
      </c>
      <c r="I85" s="21">
        <f t="shared" si="10"/>
        <v>51.93418220108488</v>
      </c>
    </row>
    <row r="86" spans="1:9" x14ac:dyDescent="0.25">
      <c r="A86" s="2">
        <v>78</v>
      </c>
      <c r="B86" s="2">
        <f t="shared" si="7"/>
        <v>1.282051282051282E-2</v>
      </c>
      <c r="C86" s="2">
        <v>0.1498377499490321</v>
      </c>
      <c r="E86" s="1">
        <f t="shared" si="8"/>
        <v>-2.2316058352609232</v>
      </c>
      <c r="F86" s="1">
        <f t="shared" si="6"/>
        <v>0.14983774994903221</v>
      </c>
      <c r="H86" s="1">
        <f t="shared" si="9"/>
        <v>5.1432843769800091E-2</v>
      </c>
      <c r="I86" s="21">
        <f t="shared" si="10"/>
        <v>51.432843769800094</v>
      </c>
    </row>
    <row r="87" spans="1:9" x14ac:dyDescent="0.25">
      <c r="A87" s="2">
        <v>79</v>
      </c>
      <c r="B87" s="2">
        <f t="shared" si="7"/>
        <v>1.2658227848101266E-2</v>
      </c>
      <c r="C87" s="2">
        <v>0.14839965694706059</v>
      </c>
      <c r="E87" s="1">
        <f t="shared" si="8"/>
        <v>-2.2365394571408492</v>
      </c>
      <c r="F87" s="1">
        <f t="shared" si="6"/>
        <v>0.1483996569470607</v>
      </c>
      <c r="H87" s="1">
        <f t="shared" si="9"/>
        <v>5.0939208402731362E-2</v>
      </c>
      <c r="I87" s="21">
        <f t="shared" si="10"/>
        <v>50.93920840273136</v>
      </c>
    </row>
    <row r="88" spans="1:9" x14ac:dyDescent="0.25">
      <c r="A88" s="2">
        <v>80</v>
      </c>
      <c r="B88" s="2">
        <f t="shared" si="7"/>
        <v>1.2500000000000001E-2</v>
      </c>
      <c r="C88" s="2">
        <v>0.14698337278964357</v>
      </c>
      <c r="E88" s="1">
        <f t="shared" si="8"/>
        <v>-2.2414027276049446</v>
      </c>
      <c r="F88" s="1">
        <f t="shared" si="6"/>
        <v>0.14698337278964391</v>
      </c>
      <c r="H88" s="1">
        <f t="shared" si="9"/>
        <v>5.0453059072360085E-2</v>
      </c>
      <c r="I88" s="21">
        <f t="shared" si="10"/>
        <v>50.453059072360084</v>
      </c>
    </row>
    <row r="89" spans="1:9" x14ac:dyDescent="0.25">
      <c r="A89" s="2">
        <v>81</v>
      </c>
      <c r="B89" s="2">
        <f t="shared" si="7"/>
        <v>1.2345679012345678E-2</v>
      </c>
      <c r="C89" s="2">
        <v>0.14558829084855551</v>
      </c>
      <c r="E89" s="1">
        <f t="shared" si="8"/>
        <v>-2.246197535640817</v>
      </c>
      <c r="F89" s="1">
        <f t="shared" si="6"/>
        <v>0.14558829084855562</v>
      </c>
      <c r="H89" s="1">
        <f t="shared" si="9"/>
        <v>4.9974187549352893E-2</v>
      </c>
      <c r="I89" s="21">
        <f t="shared" si="10"/>
        <v>49.974187549352891</v>
      </c>
    </row>
    <row r="90" spans="1:9" x14ac:dyDescent="0.25">
      <c r="A90" s="2">
        <v>82</v>
      </c>
      <c r="B90" s="2">
        <f t="shared" si="7"/>
        <v>1.2195121951219513E-2</v>
      </c>
      <c r="C90" s="2">
        <v>0.14421382878025468</v>
      </c>
      <c r="E90" s="1">
        <f t="shared" si="8"/>
        <v>-2.2509256965027937</v>
      </c>
      <c r="F90" s="1">
        <f t="shared" si="6"/>
        <v>0.14421382878025468</v>
      </c>
      <c r="H90" s="1">
        <f t="shared" si="9"/>
        <v>4.9502393940262492E-2</v>
      </c>
      <c r="I90" s="21">
        <f t="shared" si="10"/>
        <v>49.502393940262493</v>
      </c>
    </row>
    <row r="91" spans="1:9" x14ac:dyDescent="0.25">
      <c r="A91" s="2">
        <v>83</v>
      </c>
      <c r="B91" s="2">
        <f t="shared" si="7"/>
        <v>1.2048192771084338E-2</v>
      </c>
      <c r="C91" s="2">
        <v>0.1428594272655791</v>
      </c>
      <c r="E91" s="1">
        <f t="shared" si="8"/>
        <v>-2.2555889554631756</v>
      </c>
      <c r="F91" s="1">
        <f t="shared" si="6"/>
        <v>0.14285942726557932</v>
      </c>
      <c r="H91" s="1">
        <f t="shared" si="9"/>
        <v>4.9037486254919022E-2</v>
      </c>
      <c r="I91" s="21">
        <f t="shared" si="10"/>
        <v>49.037486254919024</v>
      </c>
    </row>
    <row r="92" spans="1:9" x14ac:dyDescent="0.25">
      <c r="A92" s="2">
        <v>84</v>
      </c>
      <c r="B92" s="2">
        <f t="shared" si="7"/>
        <v>1.1904761904761904E-2</v>
      </c>
      <c r="C92" s="2">
        <v>0.14152454882940368</v>
      </c>
      <c r="E92" s="1">
        <f t="shared" si="8"/>
        <v>-2.2601889913293749</v>
      </c>
      <c r="F92" s="1">
        <f t="shared" si="6"/>
        <v>0.1415245488294038</v>
      </c>
      <c r="H92" s="1">
        <f t="shared" si="9"/>
        <v>4.8579280001269029E-2</v>
      </c>
      <c r="I92" s="21">
        <f t="shared" si="10"/>
        <v>48.579280001269026</v>
      </c>
    </row>
    <row r="93" spans="1:9" x14ac:dyDescent="0.25">
      <c r="A93" s="2">
        <v>85</v>
      </c>
      <c r="B93" s="2">
        <f t="shared" si="7"/>
        <v>1.1764705882352941E-2</v>
      </c>
      <c r="C93" s="2">
        <v>0.14020867673428183</v>
      </c>
      <c r="E93" s="1">
        <f t="shared" si="8"/>
        <v>-2.2647274197441849</v>
      </c>
      <c r="F93" s="1">
        <f t="shared" si="6"/>
        <v>0.14020867673428195</v>
      </c>
      <c r="H93" s="1">
        <f t="shared" si="9"/>
        <v>4.8127597805610982E-2</v>
      </c>
      <c r="I93" s="21">
        <f t="shared" si="10"/>
        <v>48.127597805610982</v>
      </c>
    </row>
    <row r="94" spans="1:9" x14ac:dyDescent="0.25">
      <c r="A94" s="2">
        <v>86</v>
      </c>
      <c r="B94" s="2">
        <f t="shared" si="7"/>
        <v>1.1627906976744186E-2</v>
      </c>
      <c r="C94" s="2">
        <v>0.13891131394261669</v>
      </c>
      <c r="E94" s="1">
        <f t="shared" si="8"/>
        <v>-2.2692057962849637</v>
      </c>
      <c r="F94" s="1">
        <f t="shared" si="6"/>
        <v>0.13891131394261691</v>
      </c>
      <c r="H94" s="1">
        <f t="shared" si="9"/>
        <v>4.7682269056352811E-2</v>
      </c>
      <c r="I94" s="21">
        <f t="shared" si="10"/>
        <v>47.682269056352808</v>
      </c>
    </row>
    <row r="95" spans="1:9" x14ac:dyDescent="0.25">
      <c r="A95" s="2">
        <v>87</v>
      </c>
      <c r="B95" s="2">
        <f t="shared" si="7"/>
        <v>1.1494252873563218E-2</v>
      </c>
      <c r="C95" s="2">
        <v>0.13763198214235484</v>
      </c>
      <c r="E95" s="1">
        <f t="shared" si="8"/>
        <v>-2.2736256193762032</v>
      </c>
      <c r="F95" s="1">
        <f t="shared" si="6"/>
        <v>0.13763198214235495</v>
      </c>
      <c r="H95" s="1">
        <f t="shared" si="9"/>
        <v>4.7243129569574667E-2</v>
      </c>
      <c r="I95" s="21">
        <f t="shared" si="10"/>
        <v>47.24312956957467</v>
      </c>
    </row>
    <row r="96" spans="1:9" x14ac:dyDescent="0.25">
      <c r="A96" s="2">
        <v>88</v>
      </c>
      <c r="B96" s="2">
        <f t="shared" si="7"/>
        <v>1.1363636363636364E-2</v>
      </c>
      <c r="C96" s="2">
        <v>0.13637022083163131</v>
      </c>
      <c r="E96" s="1">
        <f t="shared" si="8"/>
        <v>-2.2779883330287345</v>
      </c>
      <c r="F96" s="1">
        <f t="shared" si="6"/>
        <v>0.13637022083163131</v>
      </c>
      <c r="H96" s="1">
        <f t="shared" si="9"/>
        <v>4.6810021274827168E-2</v>
      </c>
      <c r="I96" s="21">
        <f t="shared" si="10"/>
        <v>46.810021274827172</v>
      </c>
    </row>
    <row r="97" spans="1:9" x14ac:dyDescent="0.25">
      <c r="A97" s="2">
        <v>89</v>
      </c>
      <c r="B97" s="2">
        <f t="shared" si="7"/>
        <v>1.1235955056179775E-2</v>
      </c>
      <c r="C97" s="2">
        <v>0.13512558645815775</v>
      </c>
      <c r="E97" s="1">
        <f t="shared" si="8"/>
        <v>-2.2822953294177704</v>
      </c>
      <c r="F97" s="1">
        <f t="shared" si="6"/>
        <v>0.13512558645815786</v>
      </c>
      <c r="H97" s="1">
        <f t="shared" si="9"/>
        <v>4.6382791919720341E-2</v>
      </c>
      <c r="I97" s="21">
        <f t="shared" si="10"/>
        <v>46.38279191972034</v>
      </c>
    </row>
    <row r="98" spans="1:9" x14ac:dyDescent="0.25">
      <c r="A98" s="2">
        <v>90</v>
      </c>
      <c r="B98" s="2">
        <f t="shared" si="7"/>
        <v>1.1111111111111112E-2</v>
      </c>
      <c r="C98" s="2">
        <v>0.13389765160949707</v>
      </c>
      <c r="E98" s="1">
        <f t="shared" si="8"/>
        <v>-2.2865479513109808</v>
      </c>
      <c r="F98" s="1">
        <f t="shared" si="6"/>
        <v>0.13389765160949718</v>
      </c>
      <c r="H98" s="1">
        <f t="shared" si="9"/>
        <v>4.5961294791979565E-2</v>
      </c>
      <c r="I98" s="21">
        <f t="shared" si="10"/>
        <v>45.961294791979562</v>
      </c>
    </row>
    <row r="99" spans="1:9" x14ac:dyDescent="0.25">
      <c r="A99" s="2">
        <v>91</v>
      </c>
      <c r="B99" s="2">
        <f t="shared" si="7"/>
        <v>1.098901098901099E-2</v>
      </c>
      <c r="C99" s="2">
        <v>0.13268600425068477</v>
      </c>
      <c r="E99" s="1">
        <f t="shared" si="8"/>
        <v>-2.2907474943568857</v>
      </c>
      <c r="F99" s="1">
        <f t="shared" ref="F99:F117" si="11">$J$2+$K$2*($L$2)^(-1)*(1-EXP(-$L$2*E99))</f>
        <v>0.13268600425068511</v>
      </c>
      <c r="H99" s="1">
        <f t="shared" si="9"/>
        <v>4.5545388457754243E-2</v>
      </c>
      <c r="I99" s="21">
        <f t="shared" si="10"/>
        <v>45.545388457754242</v>
      </c>
    </row>
    <row r="100" spans="1:9" x14ac:dyDescent="0.25">
      <c r="A100" s="2">
        <v>92</v>
      </c>
      <c r="B100" s="2">
        <f t="shared" si="7"/>
        <v>1.0869565217391304E-2</v>
      </c>
      <c r="C100" s="2">
        <v>0.13149024700592382</v>
      </c>
      <c r="E100" s="1">
        <f t="shared" si="8"/>
        <v>-2.2948952092430961</v>
      </c>
      <c r="F100" s="1">
        <f t="shared" si="11"/>
        <v>0.13149024700592393</v>
      </c>
      <c r="H100" s="1">
        <f t="shared" si="9"/>
        <v>4.5134936515054042E-2</v>
      </c>
      <c r="I100" s="21">
        <f t="shared" si="10"/>
        <v>45.134936515054044</v>
      </c>
    </row>
    <row r="101" spans="1:9" x14ac:dyDescent="0.25">
      <c r="A101" s="2">
        <v>93</v>
      </c>
      <c r="B101" s="2">
        <f t="shared" si="7"/>
        <v>1.0752688172043012E-2</v>
      </c>
      <c r="C101" s="2">
        <v>0.13030999648135699</v>
      </c>
      <c r="E101" s="1">
        <f t="shared" si="8"/>
        <v>-2.2989923037331148</v>
      </c>
      <c r="F101" s="1">
        <f t="shared" si="11"/>
        <v>0.1303099964813571</v>
      </c>
      <c r="H101" s="1">
        <f t="shared" si="9"/>
        <v>4.4729807361286587E-2</v>
      </c>
      <c r="I101" s="21">
        <f t="shared" si="10"/>
        <v>44.729807361286589</v>
      </c>
    </row>
    <row r="102" spans="1:9" x14ac:dyDescent="0.25">
      <c r="A102" s="2">
        <v>94</v>
      </c>
      <c r="B102" s="2">
        <f t="shared" si="7"/>
        <v>1.0638297872340425E-2</v>
      </c>
      <c r="C102" s="2">
        <v>0.12914488262615031</v>
      </c>
      <c r="E102" s="1">
        <f t="shared" si="8"/>
        <v>-2.3030399445897798</v>
      </c>
      <c r="F102" s="1">
        <f t="shared" si="11"/>
        <v>0.12914488262615043</v>
      </c>
      <c r="H102" s="1">
        <f t="shared" si="9"/>
        <v>4.4329873973944223E-2</v>
      </c>
      <c r="I102" s="21">
        <f t="shared" si="10"/>
        <v>44.329873973944224</v>
      </c>
    </row>
    <row r="103" spans="1:9" x14ac:dyDescent="0.25">
      <c r="A103" s="2">
        <v>95</v>
      </c>
      <c r="B103" s="2">
        <f t="shared" si="7"/>
        <v>1.0526315789473684E-2</v>
      </c>
      <c r="C103" s="2">
        <v>0.1279945481293191</v>
      </c>
      <c r="E103" s="1">
        <f t="shared" si="8"/>
        <v>-2.3070392593928259</v>
      </c>
      <c r="F103" s="1">
        <f t="shared" si="11"/>
        <v>0.12799454812931921</v>
      </c>
      <c r="H103" s="1">
        <f t="shared" si="9"/>
        <v>4.3935013703560712E-2</v>
      </c>
      <c r="I103" s="21">
        <f t="shared" si="10"/>
        <v>43.935013703560713</v>
      </c>
    </row>
    <row r="104" spans="1:9" x14ac:dyDescent="0.25">
      <c r="A104" s="2">
        <v>96</v>
      </c>
      <c r="B104" s="2">
        <f t="shared" si="7"/>
        <v>1.0416666666666666E-2</v>
      </c>
      <c r="C104" s="2">
        <v>0.12685864784995682</v>
      </c>
      <c r="E104" s="1">
        <f t="shared" si="8"/>
        <v>-2.3109913382574181</v>
      </c>
      <c r="F104" s="1">
        <f t="shared" si="11"/>
        <v>0.12685864784995693</v>
      </c>
      <c r="H104" s="1">
        <f t="shared" si="9"/>
        <v>4.3545108078133311E-2</v>
      </c>
      <c r="I104" s="21">
        <f t="shared" si="10"/>
        <v>43.54510807813331</v>
      </c>
    </row>
    <row r="105" spans="1:9" x14ac:dyDescent="0.25">
      <c r="A105" s="2">
        <v>97</v>
      </c>
      <c r="B105" s="2">
        <f t="shared" si="7"/>
        <v>1.0309278350515464E-2</v>
      </c>
      <c r="C105" s="2">
        <v>0.12573684827866771</v>
      </c>
      <c r="E105" s="1">
        <f t="shared" si="8"/>
        <v>-2.3148972354600725</v>
      </c>
      <c r="F105" s="1">
        <f t="shared" si="11"/>
        <v>0.12573684827866782</v>
      </c>
      <c r="H105" s="1">
        <f t="shared" si="9"/>
        <v>4.3160042618255755E-2</v>
      </c>
      <c r="I105" s="21">
        <f t="shared" si="10"/>
        <v>43.160042618255751</v>
      </c>
    </row>
    <row r="106" spans="1:9" x14ac:dyDescent="0.25">
      <c r="A106" s="2">
        <v>98</v>
      </c>
      <c r="B106" s="2">
        <f t="shared" si="7"/>
        <v>1.020408163265306E-2</v>
      </c>
      <c r="C106" s="2">
        <v>0.12462882702820155</v>
      </c>
      <c r="E106" s="1">
        <f t="shared" si="8"/>
        <v>-2.3187579709778321</v>
      </c>
      <c r="F106" s="1">
        <f t="shared" si="11"/>
        <v>0.12462882702820166</v>
      </c>
      <c r="H106" s="1">
        <f t="shared" si="9"/>
        <v>4.2779706662275173E-2</v>
      </c>
      <c r="I106" s="21">
        <f t="shared" si="10"/>
        <v>42.779706662275174</v>
      </c>
    </row>
    <row r="107" spans="1:9" x14ac:dyDescent="0.25">
      <c r="A107" s="2">
        <v>99</v>
      </c>
      <c r="B107" s="2">
        <f t="shared" si="7"/>
        <v>1.0101010101010102E-2</v>
      </c>
      <c r="C107" s="2">
        <v>0.12353427235141312</v>
      </c>
      <c r="E107" s="1">
        <f t="shared" si="8"/>
        <v>-2.3225745319461932</v>
      </c>
      <c r="F107" s="1">
        <f t="shared" si="11"/>
        <v>0.12353427235141323</v>
      </c>
      <c r="H107" s="1">
        <f t="shared" si="9"/>
        <v>4.2403993200828299E-2</v>
      </c>
      <c r="I107" s="21">
        <f t="shared" si="10"/>
        <v>42.403993200828296</v>
      </c>
    </row>
    <row r="108" spans="1:9" x14ac:dyDescent="0.25">
      <c r="A108" s="19">
        <v>100</v>
      </c>
      <c r="B108" s="2">
        <f t="shared" si="7"/>
        <v>0.01</v>
      </c>
      <c r="C108" s="2">
        <v>0.12245288268482379</v>
      </c>
      <c r="E108" s="1">
        <f t="shared" si="8"/>
        <v>-2.3263478740408408</v>
      </c>
      <c r="F108" s="1">
        <f t="shared" si="11"/>
        <v>0.12245288268482357</v>
      </c>
      <c r="H108" s="20">
        <f t="shared" si="9"/>
        <v>4.2032798720165701E-2</v>
      </c>
      <c r="I108" s="21">
        <f t="shared" si="10"/>
        <v>42.032798720165701</v>
      </c>
    </row>
    <row r="109" spans="1:9" x14ac:dyDescent="0.25">
      <c r="A109" s="2">
        <v>200</v>
      </c>
      <c r="B109" s="2">
        <f t="shared" si="7"/>
        <v>5.0000000000000001E-3</v>
      </c>
      <c r="C109" s="2">
        <v>5.2627069674875182E-2</v>
      </c>
      <c r="E109" s="1">
        <f t="shared" si="8"/>
        <v>-2.5758293035488999</v>
      </c>
      <c r="F109" s="1">
        <f t="shared" si="11"/>
        <v>5.2627069674875404E-2</v>
      </c>
      <c r="H109" s="1">
        <f t="shared" si="9"/>
        <v>1.8064605572166988E-2</v>
      </c>
      <c r="I109" s="21">
        <f t="shared" si="10"/>
        <v>18.06460557216699</v>
      </c>
    </row>
    <row r="110" spans="1:9" x14ac:dyDescent="0.25">
      <c r="A110" s="2">
        <v>300</v>
      </c>
      <c r="B110" s="2">
        <f t="shared" si="7"/>
        <v>3.3333333333333335E-3</v>
      </c>
      <c r="C110" s="2">
        <v>1.559133624940745E-2</v>
      </c>
      <c r="E110" s="1">
        <f t="shared" si="8"/>
        <v>-2.7130518884727173</v>
      </c>
      <c r="F110" s="1">
        <f t="shared" si="11"/>
        <v>1.5591336249407561E-2</v>
      </c>
      <c r="H110" s="1">
        <f t="shared" si="9"/>
        <v>5.3518339787601678E-3</v>
      </c>
      <c r="I110" s="21">
        <f t="shared" si="10"/>
        <v>5.3518339787601681</v>
      </c>
    </row>
    <row r="111" spans="1:9" x14ac:dyDescent="0.25">
      <c r="A111" s="2">
        <v>400</v>
      </c>
      <c r="B111" s="2">
        <f t="shared" si="7"/>
        <v>2.5000000000000001E-3</v>
      </c>
      <c r="C111" s="2">
        <v>-9.2293379297396783E-3</v>
      </c>
      <c r="E111" s="1">
        <f t="shared" si="8"/>
        <v>-2.8070337683438042</v>
      </c>
      <c r="F111" s="1">
        <f t="shared" si="11"/>
        <v>-9.2293379297395672E-3</v>
      </c>
      <c r="H111" s="1">
        <f t="shared" si="9"/>
        <v>-3.1680340635150562E-3</v>
      </c>
      <c r="I111" s="21">
        <f t="shared" si="10"/>
        <v>-3.1680340635150563</v>
      </c>
    </row>
    <row r="112" spans="1:9" x14ac:dyDescent="0.25">
      <c r="A112" s="2">
        <v>500</v>
      </c>
      <c r="B112" s="2">
        <f t="shared" si="7"/>
        <v>2E-3</v>
      </c>
      <c r="C112" s="2">
        <v>-2.7725460435010896E-2</v>
      </c>
      <c r="E112" s="1">
        <f t="shared" si="8"/>
        <v>-2.8781617390954826</v>
      </c>
      <c r="F112" s="1">
        <f t="shared" si="11"/>
        <v>-2.7725460435010674E-2</v>
      </c>
      <c r="H112" s="1">
        <f t="shared" si="9"/>
        <v>-9.5169560106497589E-3</v>
      </c>
      <c r="I112" s="21">
        <f t="shared" si="10"/>
        <v>-9.5169560106497588</v>
      </c>
    </row>
    <row r="113" spans="1:9" x14ac:dyDescent="0.25">
      <c r="A113" s="2">
        <v>600</v>
      </c>
      <c r="B113" s="2">
        <f t="shared" si="7"/>
        <v>1.6666666666666668E-3</v>
      </c>
      <c r="C113" s="2">
        <v>-4.2380255026316038E-2</v>
      </c>
      <c r="E113" s="1">
        <f t="shared" si="8"/>
        <v>-2.9351994688667054</v>
      </c>
      <c r="F113" s="1">
        <f t="shared" si="11"/>
        <v>-4.2380255026315816E-2</v>
      </c>
      <c r="H113" s="1">
        <f t="shared" si="9"/>
        <v>-1.4547315589257254E-2</v>
      </c>
      <c r="I113" s="21">
        <f t="shared" si="10"/>
        <v>-14.547315589257254</v>
      </c>
    </row>
    <row r="114" spans="1:9" x14ac:dyDescent="0.25">
      <c r="A114" s="2">
        <v>700</v>
      </c>
      <c r="B114" s="2">
        <f t="shared" si="7"/>
        <v>1.4285714285714286E-3</v>
      </c>
      <c r="C114" s="2">
        <v>-5.4466505732415071E-2</v>
      </c>
      <c r="E114" s="1">
        <f t="shared" si="8"/>
        <v>-2.9827038754885811</v>
      </c>
      <c r="F114" s="1">
        <f t="shared" si="11"/>
        <v>-5.4466505732414849E-2</v>
      </c>
      <c r="H114" s="1">
        <f t="shared" si="9"/>
        <v>-1.8696004718270983E-2</v>
      </c>
      <c r="I114" s="21">
        <f t="shared" si="10"/>
        <v>-18.696004718270984</v>
      </c>
    </row>
    <row r="115" spans="1:9" x14ac:dyDescent="0.25">
      <c r="A115" s="2">
        <v>800</v>
      </c>
      <c r="B115" s="2">
        <f t="shared" si="7"/>
        <v>1.25E-3</v>
      </c>
      <c r="C115" s="2">
        <v>-6.4720521429427191E-2</v>
      </c>
      <c r="E115" s="1">
        <f t="shared" si="8"/>
        <v>-3.0233414397391472</v>
      </c>
      <c r="F115" s="1">
        <f t="shared" si="11"/>
        <v>-6.4720521429427413E-2</v>
      </c>
      <c r="H115" s="1">
        <f t="shared" si="9"/>
        <v>-2.2215766510856095E-2</v>
      </c>
      <c r="I115" s="21">
        <f t="shared" si="10"/>
        <v>-22.215766510856096</v>
      </c>
    </row>
    <row r="116" spans="1:9" x14ac:dyDescent="0.25">
      <c r="A116" s="2">
        <v>900</v>
      </c>
      <c r="B116" s="2">
        <f t="shared" si="7"/>
        <v>1.1111111111111111E-3</v>
      </c>
      <c r="C116" s="2">
        <v>-7.3605166598422422E-2</v>
      </c>
      <c r="E116" s="1">
        <f t="shared" si="8"/>
        <v>-3.0588043564590732</v>
      </c>
      <c r="F116" s="1">
        <f t="shared" si="11"/>
        <v>-7.36051665984222E-2</v>
      </c>
      <c r="H116" s="1">
        <f t="shared" si="9"/>
        <v>-2.5265482400760042E-2</v>
      </c>
      <c r="I116" s="21">
        <f t="shared" si="10"/>
        <v>-25.265482400760042</v>
      </c>
    </row>
    <row r="117" spans="1:9" x14ac:dyDescent="0.25">
      <c r="A117" s="2">
        <v>1000</v>
      </c>
      <c r="B117" s="2">
        <f t="shared" si="7"/>
        <v>1E-3</v>
      </c>
      <c r="C117" s="2">
        <v>-8.1429661310750467E-2</v>
      </c>
      <c r="E117" s="1">
        <f t="shared" si="8"/>
        <v>-3.0902323061678132</v>
      </c>
      <c r="F117" s="1">
        <f t="shared" si="11"/>
        <v>-8.1429661310750467E-2</v>
      </c>
      <c r="H117" s="1">
        <f t="shared" si="9"/>
        <v>-2.7951294315672653E-2</v>
      </c>
      <c r="I117" s="21">
        <f t="shared" si="10"/>
        <v>-27.951294315672651</v>
      </c>
    </row>
  </sheetData>
  <sheetProtection password="EAE2" sheet="1" objects="1" scenarios="1" selectLockedCells="1" selectUnlockedCells="1"/>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7"/>
  <sheetViews>
    <sheetView workbookViewId="0">
      <pane ySplit="2" topLeftCell="A3" activePane="bottomLeft" state="frozen"/>
      <selection pane="bottomLeft" activeCell="P3" sqref="P3"/>
    </sheetView>
  </sheetViews>
  <sheetFormatPr defaultRowHeight="15" x14ac:dyDescent="0.25"/>
  <cols>
    <col min="1" max="16384" width="9.140625" style="1"/>
  </cols>
  <sheetData>
    <row r="1" spans="1:16" x14ac:dyDescent="0.25">
      <c r="J1" s="6" t="s">
        <v>3</v>
      </c>
      <c r="K1" s="6" t="s">
        <v>4</v>
      </c>
      <c r="L1" s="6" t="s">
        <v>5</v>
      </c>
      <c r="M1" s="7"/>
      <c r="N1" s="8" t="s">
        <v>4</v>
      </c>
      <c r="O1" s="8" t="s">
        <v>7</v>
      </c>
      <c r="P1" s="7" t="s">
        <v>8</v>
      </c>
    </row>
    <row r="2" spans="1:16" ht="18" x14ac:dyDescent="0.25">
      <c r="A2" s="3" t="s">
        <v>0</v>
      </c>
      <c r="B2" s="3" t="s">
        <v>1</v>
      </c>
      <c r="C2" s="3" t="s">
        <v>2</v>
      </c>
      <c r="E2" s="3" t="s">
        <v>6</v>
      </c>
      <c r="F2" s="3" t="s">
        <v>2</v>
      </c>
      <c r="H2" s="3" t="s">
        <v>9</v>
      </c>
      <c r="J2" s="1">
        <v>0.95943000000000001</v>
      </c>
      <c r="K2" s="1">
        <v>0.43511</v>
      </c>
      <c r="L2" s="1">
        <v>-0.18490000000000001</v>
      </c>
      <c r="N2" s="1">
        <v>2.7000000000000001E-3</v>
      </c>
      <c r="O2" s="1">
        <v>1.0848</v>
      </c>
      <c r="P2" s="5">
        <f>'Low Flow Calculation'!E9</f>
        <v>100</v>
      </c>
    </row>
    <row r="3" spans="1:16" x14ac:dyDescent="0.25">
      <c r="A3" s="2">
        <v>1.0062500000000001</v>
      </c>
      <c r="B3" s="2">
        <f>1/A3</f>
        <v>0.99378881987577627</v>
      </c>
      <c r="C3" s="12">
        <v>2.3422204001618314</v>
      </c>
      <c r="E3" s="1">
        <f>NORMSINV(B3)</f>
        <v>2.499913589178985</v>
      </c>
      <c r="F3" s="1">
        <f t="shared" ref="F3:F34" si="0">$J$2+$K$2*($L$2)^(-1)*(1-EXP(-$L$2*E3))</f>
        <v>2.342220400161831</v>
      </c>
      <c r="H3" s="1">
        <f>F3*$N$2*($P$2)^$O$2</f>
        <v>0.93452628999635856</v>
      </c>
    </row>
    <row r="4" spans="1:16" x14ac:dyDescent="0.25">
      <c r="A4" s="2">
        <v>1.0125</v>
      </c>
      <c r="B4" s="2">
        <f t="shared" ref="B4:B67" si="1">1/A4</f>
        <v>0.98765432098765438</v>
      </c>
      <c r="C4" s="12">
        <v>2.1710038714152349</v>
      </c>
      <c r="E4" s="1">
        <f t="shared" ref="E4:E67" si="2">NORMSINV(B4)</f>
        <v>2.2461975356408188</v>
      </c>
      <c r="F4" s="1">
        <f t="shared" si="0"/>
        <v>2.1710038714152349</v>
      </c>
      <c r="H4" s="1">
        <f t="shared" ref="H4:H67" si="3">F4*$N$2*($P$2)^$O$2</f>
        <v>0.86621233141903764</v>
      </c>
    </row>
    <row r="5" spans="1:16" x14ac:dyDescent="0.25">
      <c r="A5" s="2">
        <v>1.0249999999999999</v>
      </c>
      <c r="B5" s="2">
        <f t="shared" si="1"/>
        <v>0.97560975609756106</v>
      </c>
      <c r="C5" s="12">
        <v>1.9938406994413582</v>
      </c>
      <c r="E5" s="1">
        <f t="shared" si="2"/>
        <v>1.9705053031703308</v>
      </c>
      <c r="F5" s="1">
        <f t="shared" si="0"/>
        <v>1.9938406994413582</v>
      </c>
      <c r="H5" s="1">
        <f t="shared" si="3"/>
        <v>0.7955257120824053</v>
      </c>
    </row>
    <row r="6" spans="1:16" x14ac:dyDescent="0.25">
      <c r="A6" s="2">
        <v>1.05</v>
      </c>
      <c r="B6" s="2">
        <f t="shared" si="1"/>
        <v>0.95238095238095233</v>
      </c>
      <c r="C6" s="12">
        <v>1.8097931065955533</v>
      </c>
      <c r="E6" s="1">
        <f t="shared" si="2"/>
        <v>1.6683911939470786</v>
      </c>
      <c r="F6" s="1">
        <f t="shared" si="0"/>
        <v>1.8097931065955533</v>
      </c>
      <c r="H6" s="1">
        <f t="shared" si="3"/>
        <v>0.72209226657357684</v>
      </c>
    </row>
    <row r="7" spans="1:16" x14ac:dyDescent="0.25">
      <c r="A7" s="2">
        <v>1.1000000000000001</v>
      </c>
      <c r="B7" s="2">
        <f t="shared" si="1"/>
        <v>0.90909090909090906</v>
      </c>
      <c r="C7" s="12">
        <v>1.6183740574458789</v>
      </c>
      <c r="E7" s="1">
        <f t="shared" si="2"/>
        <v>1.3351777361189361</v>
      </c>
      <c r="F7" s="1">
        <f t="shared" si="0"/>
        <v>1.6183740574458783</v>
      </c>
      <c r="H7" s="1">
        <f t="shared" si="3"/>
        <v>0.64571767184110984</v>
      </c>
    </row>
    <row r="8" spans="1:16" x14ac:dyDescent="0.25">
      <c r="A8" s="2">
        <v>1.25</v>
      </c>
      <c r="B8" s="2">
        <f t="shared" si="1"/>
        <v>0.8</v>
      </c>
      <c r="C8" s="12">
        <v>1.3556582190508282</v>
      </c>
      <c r="E8" s="1">
        <f t="shared" si="2"/>
        <v>0.84162123357291474</v>
      </c>
      <c r="F8" s="1">
        <f t="shared" si="0"/>
        <v>1.3556582190508282</v>
      </c>
      <c r="H8" s="1">
        <f t="shared" si="3"/>
        <v>0.54089625633228511</v>
      </c>
    </row>
    <row r="9" spans="1:16" x14ac:dyDescent="0.25">
      <c r="A9" s="2">
        <v>1.5</v>
      </c>
      <c r="B9" s="2">
        <f t="shared" si="1"/>
        <v>0.66666666666666663</v>
      </c>
      <c r="C9" s="12">
        <v>1.1545088379487598</v>
      </c>
      <c r="E9" s="1">
        <f t="shared" si="2"/>
        <v>0.4307272992954575</v>
      </c>
      <c r="F9" s="1">
        <f t="shared" si="0"/>
        <v>1.1545088379487598</v>
      </c>
      <c r="H9" s="1">
        <f t="shared" si="3"/>
        <v>0.46063934078181362</v>
      </c>
    </row>
    <row r="10" spans="1:16" x14ac:dyDescent="0.25">
      <c r="A10" s="19">
        <v>2</v>
      </c>
      <c r="B10" s="2">
        <f t="shared" si="1"/>
        <v>0.5</v>
      </c>
      <c r="C10" s="10">
        <v>0.95943000000000001</v>
      </c>
      <c r="E10" s="1">
        <f t="shared" si="2"/>
        <v>0</v>
      </c>
      <c r="F10" s="1">
        <f t="shared" si="0"/>
        <v>0.95943000000000001</v>
      </c>
      <c r="H10" s="20">
        <f t="shared" si="3"/>
        <v>0.38280452102170087</v>
      </c>
    </row>
    <row r="11" spans="1:16" x14ac:dyDescent="0.25">
      <c r="A11" s="2">
        <v>3</v>
      </c>
      <c r="B11" s="2">
        <f t="shared" si="1"/>
        <v>0.33333333333333331</v>
      </c>
      <c r="C11" s="10">
        <v>0.77928496140734638</v>
      </c>
      <c r="E11" s="1">
        <f t="shared" si="2"/>
        <v>-0.43072729929545767</v>
      </c>
      <c r="F11" s="1">
        <f t="shared" si="0"/>
        <v>0.77928496140734638</v>
      </c>
      <c r="H11" s="1">
        <f t="shared" si="3"/>
        <v>0.31092816192005029</v>
      </c>
    </row>
    <row r="12" spans="1:16" x14ac:dyDescent="0.25">
      <c r="A12" s="2">
        <v>4</v>
      </c>
      <c r="B12" s="2">
        <f t="shared" si="1"/>
        <v>0.25</v>
      </c>
      <c r="C12" s="10">
        <v>0.6835153803326115</v>
      </c>
      <c r="E12" s="1">
        <f t="shared" si="2"/>
        <v>-0.67448975019608193</v>
      </c>
      <c r="F12" s="1">
        <f t="shared" si="0"/>
        <v>0.6835153803326115</v>
      </c>
      <c r="H12" s="1">
        <f t="shared" si="3"/>
        <v>0.27271690251419178</v>
      </c>
    </row>
    <row r="13" spans="1:16" x14ac:dyDescent="0.25">
      <c r="A13" s="19">
        <v>5</v>
      </c>
      <c r="B13" s="2">
        <f t="shared" si="1"/>
        <v>0.2</v>
      </c>
      <c r="C13" s="10">
        <v>0.62030302665338266</v>
      </c>
      <c r="E13" s="1">
        <f t="shared" si="2"/>
        <v>-0.84162123357291452</v>
      </c>
      <c r="F13" s="1">
        <f t="shared" si="0"/>
        <v>0.62030302665338244</v>
      </c>
      <c r="H13" s="20">
        <f t="shared" si="3"/>
        <v>0.24749570370569962</v>
      </c>
    </row>
    <row r="14" spans="1:16" x14ac:dyDescent="0.25">
      <c r="A14" s="2">
        <v>6</v>
      </c>
      <c r="B14" s="2">
        <f t="shared" si="1"/>
        <v>0.16666666666666666</v>
      </c>
      <c r="C14" s="10">
        <v>0.57399496248186566</v>
      </c>
      <c r="E14" s="1">
        <f t="shared" si="2"/>
        <v>-0.96742156610170071</v>
      </c>
      <c r="F14" s="1">
        <f t="shared" si="0"/>
        <v>0.57399496248186588</v>
      </c>
      <c r="H14" s="1">
        <f t="shared" si="3"/>
        <v>0.22901917459506146</v>
      </c>
    </row>
    <row r="15" spans="1:16" x14ac:dyDescent="0.25">
      <c r="A15" s="2">
        <v>7</v>
      </c>
      <c r="B15" s="2">
        <f t="shared" si="1"/>
        <v>0.14285714285714285</v>
      </c>
      <c r="C15" s="10">
        <v>0.53789176198438315</v>
      </c>
      <c r="E15" s="1">
        <f t="shared" si="2"/>
        <v>-1.0675705238781419</v>
      </c>
      <c r="F15" s="1">
        <f t="shared" si="0"/>
        <v>0.53789176198438282</v>
      </c>
      <c r="H15" s="1">
        <f t="shared" si="3"/>
        <v>0.21461430047835733</v>
      </c>
    </row>
    <row r="16" spans="1:16" x14ac:dyDescent="0.25">
      <c r="A16" s="2">
        <v>8</v>
      </c>
      <c r="B16" s="2">
        <f t="shared" si="1"/>
        <v>0.125</v>
      </c>
      <c r="C16" s="10">
        <v>0.50855095337878398</v>
      </c>
      <c r="E16" s="1">
        <f t="shared" si="2"/>
        <v>-1.1503493803760083</v>
      </c>
      <c r="F16" s="1">
        <f t="shared" si="0"/>
        <v>0.50855095337878375</v>
      </c>
      <c r="H16" s="1">
        <f t="shared" si="3"/>
        <v>0.20290756399455367</v>
      </c>
    </row>
    <row r="17" spans="1:8" x14ac:dyDescent="0.25">
      <c r="A17" s="2">
        <v>9</v>
      </c>
      <c r="B17" s="2">
        <f t="shared" si="1"/>
        <v>0.1111111111111111</v>
      </c>
      <c r="C17" s="10">
        <v>0.48398660962098439</v>
      </c>
      <c r="E17" s="1">
        <f t="shared" si="2"/>
        <v>-1.2206403488473501</v>
      </c>
      <c r="F17" s="1">
        <f t="shared" si="0"/>
        <v>0.48398660962098417</v>
      </c>
      <c r="H17" s="1">
        <f t="shared" si="3"/>
        <v>0.19310659691366516</v>
      </c>
    </row>
    <row r="18" spans="1:8" x14ac:dyDescent="0.25">
      <c r="A18" s="19">
        <v>10</v>
      </c>
      <c r="B18" s="2">
        <f t="shared" si="1"/>
        <v>0.1</v>
      </c>
      <c r="C18" s="10">
        <v>0.46295684964295658</v>
      </c>
      <c r="E18" s="1">
        <f t="shared" si="2"/>
        <v>-1.2815515655446006</v>
      </c>
      <c r="F18" s="1">
        <f t="shared" si="0"/>
        <v>0.46295684964295658</v>
      </c>
      <c r="H18" s="20">
        <f t="shared" si="3"/>
        <v>0.18471589910810332</v>
      </c>
    </row>
    <row r="19" spans="1:8" x14ac:dyDescent="0.25">
      <c r="A19" s="2">
        <v>11</v>
      </c>
      <c r="B19" s="2">
        <f t="shared" si="1"/>
        <v>9.0909090909090912E-2</v>
      </c>
      <c r="C19" s="10">
        <v>0.44463730923201017</v>
      </c>
      <c r="E19" s="1">
        <f t="shared" si="2"/>
        <v>-1.3351777361189361</v>
      </c>
      <c r="F19" s="1">
        <f t="shared" si="0"/>
        <v>0.44463730923201039</v>
      </c>
      <c r="H19" s="1">
        <f t="shared" si="3"/>
        <v>0.17740655617287102</v>
      </c>
    </row>
    <row r="20" spans="1:8" x14ac:dyDescent="0.25">
      <c r="A20" s="2">
        <v>12</v>
      </c>
      <c r="B20" s="2">
        <f t="shared" si="1"/>
        <v>8.3333333333333329E-2</v>
      </c>
      <c r="C20" s="10">
        <v>0.42845497204686056</v>
      </c>
      <c r="E20" s="1">
        <f t="shared" si="2"/>
        <v>-1.3829941271006392</v>
      </c>
      <c r="F20" s="1">
        <f t="shared" si="0"/>
        <v>0.42845497204686023</v>
      </c>
      <c r="H20" s="1">
        <f t="shared" si="3"/>
        <v>0.17094993939502054</v>
      </c>
    </row>
    <row r="21" spans="1:8" x14ac:dyDescent="0.25">
      <c r="A21" s="2">
        <v>13</v>
      </c>
      <c r="B21" s="2">
        <f t="shared" si="1"/>
        <v>7.6923076923076927E-2</v>
      </c>
      <c r="C21" s="10">
        <v>0.41399664959809634</v>
      </c>
      <c r="E21" s="1">
        <f t="shared" si="2"/>
        <v>-1.4260768722728474</v>
      </c>
      <c r="F21" s="1">
        <f t="shared" si="0"/>
        <v>0.41399664959809612</v>
      </c>
      <c r="H21" s="1">
        <f t="shared" si="3"/>
        <v>0.16518119003365345</v>
      </c>
    </row>
    <row r="22" spans="1:8" x14ac:dyDescent="0.25">
      <c r="A22" s="2">
        <v>14</v>
      </c>
      <c r="B22" s="2">
        <f t="shared" si="1"/>
        <v>7.1428571428571425E-2</v>
      </c>
      <c r="C22" s="10">
        <v>0.40095534913508057</v>
      </c>
      <c r="E22" s="1">
        <f t="shared" si="2"/>
        <v>-1.4652337926855223</v>
      </c>
      <c r="F22" s="1">
        <f t="shared" si="0"/>
        <v>0.40095534913508057</v>
      </c>
      <c r="H22" s="1">
        <f t="shared" si="3"/>
        <v>0.15997782055672988</v>
      </c>
    </row>
    <row r="23" spans="1:8" x14ac:dyDescent="0.25">
      <c r="A23" s="2">
        <v>15</v>
      </c>
      <c r="B23" s="2">
        <f t="shared" si="1"/>
        <v>6.6666666666666666E-2</v>
      </c>
      <c r="C23" s="10">
        <v>0.3890972299542178</v>
      </c>
      <c r="E23" s="1">
        <f t="shared" si="2"/>
        <v>-1.5010859460440247</v>
      </c>
      <c r="F23" s="1">
        <f t="shared" si="0"/>
        <v>0.3890972299542178</v>
      </c>
      <c r="H23" s="1">
        <f t="shared" si="3"/>
        <v>0.15524653048528286</v>
      </c>
    </row>
    <row r="24" spans="1:8" x14ac:dyDescent="0.25">
      <c r="A24" s="2">
        <v>16</v>
      </c>
      <c r="B24" s="2">
        <f t="shared" si="1"/>
        <v>6.25E-2</v>
      </c>
      <c r="C24" s="10">
        <v>0.37824038498253587</v>
      </c>
      <c r="E24" s="1">
        <f t="shared" si="2"/>
        <v>-1.5341205443525459</v>
      </c>
      <c r="F24" s="1">
        <f t="shared" si="0"/>
        <v>0.37824038498253587</v>
      </c>
      <c r="H24" s="1">
        <f t="shared" si="3"/>
        <v>0.15091474042327568</v>
      </c>
    </row>
    <row r="25" spans="1:8" x14ac:dyDescent="0.25">
      <c r="A25" s="2">
        <v>17</v>
      </c>
      <c r="B25" s="2">
        <f t="shared" si="1"/>
        <v>5.8823529411764705E-2</v>
      </c>
      <c r="C25" s="10">
        <v>0.36824073385862499</v>
      </c>
      <c r="E25" s="1">
        <f t="shared" si="2"/>
        <v>-1.5647264713617985</v>
      </c>
      <c r="F25" s="1">
        <f t="shared" si="0"/>
        <v>0.36824073385862499</v>
      </c>
      <c r="H25" s="1">
        <f t="shared" si="3"/>
        <v>0.14692496351524401</v>
      </c>
    </row>
    <row r="26" spans="1:8" x14ac:dyDescent="0.25">
      <c r="A26" s="2">
        <v>18</v>
      </c>
      <c r="B26" s="2">
        <f t="shared" si="1"/>
        <v>5.5555555555555552E-2</v>
      </c>
      <c r="C26" s="10">
        <v>0.35898236187833232</v>
      </c>
      <c r="E26" s="1">
        <f t="shared" si="2"/>
        <v>-1.5932188180230502</v>
      </c>
      <c r="F26" s="1">
        <f t="shared" si="0"/>
        <v>0.35898236187833232</v>
      </c>
      <c r="H26" s="1">
        <f t="shared" si="3"/>
        <v>0.14323095076667802</v>
      </c>
    </row>
    <row r="27" spans="1:8" x14ac:dyDescent="0.25">
      <c r="A27" s="2">
        <v>19</v>
      </c>
      <c r="B27" s="2">
        <f t="shared" si="1"/>
        <v>5.2631578947368418E-2</v>
      </c>
      <c r="C27" s="10">
        <v>0.35037073216762749</v>
      </c>
      <c r="E27" s="1">
        <f t="shared" si="2"/>
        <v>-1.6198562586382697</v>
      </c>
      <c r="F27" s="1">
        <f t="shared" si="0"/>
        <v>0.35037073216762749</v>
      </c>
      <c r="H27" s="1">
        <f t="shared" si="3"/>
        <v>0.13979498275794094</v>
      </c>
    </row>
    <row r="28" spans="1:8" x14ac:dyDescent="0.25">
      <c r="A28" s="2">
        <v>20</v>
      </c>
      <c r="B28" s="2">
        <f t="shared" si="1"/>
        <v>0.05</v>
      </c>
      <c r="C28" s="10">
        <v>0.34232780890682402</v>
      </c>
      <c r="E28" s="1">
        <f t="shared" si="2"/>
        <v>-1.6448536269514726</v>
      </c>
      <c r="F28" s="1">
        <f t="shared" si="0"/>
        <v>0.34232780890682402</v>
      </c>
      <c r="H28" s="1">
        <f t="shared" si="3"/>
        <v>0.13658592385164639</v>
      </c>
    </row>
    <row r="29" spans="1:8" x14ac:dyDescent="0.25">
      <c r="A29" s="2">
        <v>21</v>
      </c>
      <c r="B29" s="2">
        <f t="shared" si="1"/>
        <v>4.7619047619047616E-2</v>
      </c>
      <c r="C29" s="10">
        <v>0.33478848402703143</v>
      </c>
      <c r="E29" s="1">
        <f t="shared" si="2"/>
        <v>-1.6683911939470788</v>
      </c>
      <c r="F29" s="1">
        <f t="shared" si="0"/>
        <v>0.33478848402703132</v>
      </c>
      <c r="H29" s="1">
        <f t="shared" si="3"/>
        <v>0.13357779647452037</v>
      </c>
    </row>
    <row r="30" spans="1:8" x14ac:dyDescent="0.25">
      <c r="A30" s="2">
        <v>22</v>
      </c>
      <c r="B30" s="2">
        <f t="shared" si="1"/>
        <v>4.5454545454545456E-2</v>
      </c>
      <c r="C30" s="10">
        <v>0.32769791293128159</v>
      </c>
      <c r="E30" s="1">
        <f t="shared" si="2"/>
        <v>-1.6906216295848977</v>
      </c>
      <c r="F30" s="1">
        <f t="shared" si="0"/>
        <v>0.32769791293128159</v>
      </c>
      <c r="H30" s="1">
        <f t="shared" si="3"/>
        <v>0.13074871809248229</v>
      </c>
    </row>
    <row r="31" spans="1:8" x14ac:dyDescent="0.25">
      <c r="A31" s="2">
        <v>23</v>
      </c>
      <c r="B31" s="2">
        <f t="shared" si="1"/>
        <v>4.3478260869565216E-2</v>
      </c>
      <c r="C31" s="10">
        <v>0.32100949680276936</v>
      </c>
      <c r="E31" s="1">
        <f t="shared" si="2"/>
        <v>-1.7116753065097285</v>
      </c>
      <c r="F31" s="1">
        <f t="shared" si="0"/>
        <v>0.32100949680276913</v>
      </c>
      <c r="H31" s="1">
        <f t="shared" si="3"/>
        <v>0.12808009616855973</v>
      </c>
    </row>
    <row r="32" spans="1:8" x14ac:dyDescent="0.25">
      <c r="A32" s="2">
        <v>24</v>
      </c>
      <c r="B32" s="2">
        <f t="shared" si="1"/>
        <v>4.1666666666666664E-2</v>
      </c>
      <c r="C32" s="10">
        <v>0.31468333303430351</v>
      </c>
      <c r="E32" s="1">
        <f t="shared" si="2"/>
        <v>-1.7316643961222451</v>
      </c>
      <c r="F32" s="1">
        <f t="shared" si="0"/>
        <v>0.31468333303430351</v>
      </c>
      <c r="H32" s="1">
        <f t="shared" si="3"/>
        <v>0.12555600989723997</v>
      </c>
    </row>
    <row r="33" spans="1:8" x14ac:dyDescent="0.25">
      <c r="A33" s="19">
        <v>25</v>
      </c>
      <c r="B33" s="2">
        <f t="shared" si="1"/>
        <v>0.04</v>
      </c>
      <c r="C33" s="10">
        <v>0.30868501001321125</v>
      </c>
      <c r="E33" s="1">
        <f t="shared" si="2"/>
        <v>-1.7506860712521695</v>
      </c>
      <c r="F33" s="1">
        <f t="shared" si="0"/>
        <v>0.30868501001321125</v>
      </c>
      <c r="H33" s="20">
        <f t="shared" si="3"/>
        <v>0.12316272933375678</v>
      </c>
    </row>
    <row r="34" spans="1:8" x14ac:dyDescent="0.25">
      <c r="A34" s="2">
        <v>26</v>
      </c>
      <c r="B34" s="2">
        <f t="shared" si="1"/>
        <v>3.8461538461538464E-2</v>
      </c>
      <c r="C34" s="10">
        <v>0.30298465889813053</v>
      </c>
      <c r="E34" s="1">
        <f t="shared" si="2"/>
        <v>-1.7688250385187059</v>
      </c>
      <c r="F34" s="1">
        <f t="shared" si="0"/>
        <v>0.30298465889813064</v>
      </c>
      <c r="H34" s="1">
        <f t="shared" si="3"/>
        <v>0.12088833706098653</v>
      </c>
    </row>
    <row r="35" spans="1:8" x14ac:dyDescent="0.25">
      <c r="A35" s="2">
        <v>27</v>
      </c>
      <c r="B35" s="2">
        <f t="shared" si="1"/>
        <v>3.7037037037037035E-2</v>
      </c>
      <c r="C35" s="10">
        <v>0.29755619972195402</v>
      </c>
      <c r="E35" s="1">
        <f t="shared" si="2"/>
        <v>-1.7861555612610771</v>
      </c>
      <c r="F35" s="1">
        <f t="shared" ref="F35:F66" si="4">$J$2+$K$2*($L$2)^(-1)*(1-EXP(-$L$2*E35))</f>
        <v>0.29755619972195424</v>
      </c>
      <c r="H35" s="1">
        <f t="shared" si="3"/>
        <v>0.11872242739084692</v>
      </c>
    </row>
    <row r="36" spans="1:8" x14ac:dyDescent="0.25">
      <c r="A36" s="2">
        <v>28</v>
      </c>
      <c r="B36" s="2">
        <f t="shared" si="1"/>
        <v>3.5714285714285712E-2</v>
      </c>
      <c r="C36" s="10">
        <v>0.29237673620860694</v>
      </c>
      <c r="E36" s="1">
        <f t="shared" si="2"/>
        <v>-1.8027430907391901</v>
      </c>
      <c r="F36" s="1">
        <f t="shared" si="4"/>
        <v>0.29237673620860705</v>
      </c>
      <c r="H36" s="1">
        <f t="shared" si="3"/>
        <v>0.11665586490126846</v>
      </c>
    </row>
    <row r="37" spans="1:8" x14ac:dyDescent="0.25">
      <c r="A37" s="2">
        <v>29</v>
      </c>
      <c r="B37" s="2">
        <f t="shared" si="1"/>
        <v>3.4482758620689655E-2</v>
      </c>
      <c r="C37" s="10">
        <v>0.2874260656566141</v>
      </c>
      <c r="E37" s="1">
        <f t="shared" si="2"/>
        <v>-1.8186455928500598</v>
      </c>
      <c r="F37" s="1">
        <f t="shared" si="4"/>
        <v>0.2874260656566141</v>
      </c>
      <c r="H37" s="1">
        <f t="shared" si="3"/>
        <v>0.1146805888838499</v>
      </c>
    </row>
    <row r="38" spans="1:8" x14ac:dyDescent="0.25">
      <c r="A38" s="2">
        <v>30</v>
      </c>
      <c r="B38" s="2">
        <f t="shared" si="1"/>
        <v>3.3333333333333333E-2</v>
      </c>
      <c r="C38" s="10">
        <v>0.28268627876178121</v>
      </c>
      <c r="E38" s="1">
        <f t="shared" si="2"/>
        <v>-1.8339146358159142</v>
      </c>
      <c r="F38" s="1">
        <f t="shared" si="4"/>
        <v>0.28268627876178121</v>
      </c>
      <c r="H38" s="1">
        <f t="shared" si="3"/>
        <v>0.11278945367646484</v>
      </c>
    </row>
    <row r="39" spans="1:8" x14ac:dyDescent="0.25">
      <c r="A39" s="2">
        <v>31</v>
      </c>
      <c r="B39" s="2">
        <f t="shared" si="1"/>
        <v>3.2258064516129031E-2</v>
      </c>
      <c r="C39" s="10">
        <v>0.27814143039964134</v>
      </c>
      <c r="E39" s="1">
        <f t="shared" si="2"/>
        <v>-1.8485962885014084</v>
      </c>
      <c r="F39" s="1">
        <f t="shared" si="4"/>
        <v>0.27814143039964145</v>
      </c>
      <c r="H39" s="1">
        <f t="shared" si="3"/>
        <v>0.11097609730821997</v>
      </c>
    </row>
    <row r="40" spans="1:8" x14ac:dyDescent="0.25">
      <c r="A40" s="2">
        <v>32</v>
      </c>
      <c r="B40" s="2">
        <f t="shared" si="1"/>
        <v>3.125E-2</v>
      </c>
      <c r="C40" s="10">
        <v>0.27377726688113024</v>
      </c>
      <c r="E40" s="1">
        <f t="shared" si="2"/>
        <v>-1.8627318674216511</v>
      </c>
      <c r="F40" s="1">
        <f t="shared" si="4"/>
        <v>0.27377726688113024</v>
      </c>
      <c r="H40" s="1">
        <f t="shared" si="3"/>
        <v>0.10923483267675749</v>
      </c>
    </row>
    <row r="41" spans="1:8" x14ac:dyDescent="0.25">
      <c r="A41" s="2">
        <v>33</v>
      </c>
      <c r="B41" s="2">
        <f t="shared" si="1"/>
        <v>3.0303030303030304E-2</v>
      </c>
      <c r="C41" s="10">
        <v>0.26958099851614103</v>
      </c>
      <c r="E41" s="1">
        <f t="shared" si="2"/>
        <v>-1.8763585618945948</v>
      </c>
      <c r="F41" s="1">
        <f t="shared" si="4"/>
        <v>0.26958099851614115</v>
      </c>
      <c r="H41" s="1">
        <f t="shared" si="3"/>
        <v>0.10756055680302186</v>
      </c>
    </row>
    <row r="42" spans="1:8" x14ac:dyDescent="0.25">
      <c r="A42" s="2">
        <v>34</v>
      </c>
      <c r="B42" s="2">
        <f t="shared" si="1"/>
        <v>2.9411764705882353E-2</v>
      </c>
      <c r="C42" s="10">
        <v>0.26554110880114823</v>
      </c>
      <c r="E42" s="1">
        <f t="shared" si="2"/>
        <v>-1.8895099603334302</v>
      </c>
      <c r="F42" s="1">
        <f t="shared" si="4"/>
        <v>0.26554110880114834</v>
      </c>
      <c r="H42" s="1">
        <f t="shared" si="3"/>
        <v>0.1059486746987221</v>
      </c>
    </row>
    <row r="43" spans="1:8" x14ac:dyDescent="0.25">
      <c r="A43" s="2">
        <v>35</v>
      </c>
      <c r="B43" s="2">
        <f t="shared" si="1"/>
        <v>2.8571428571428571E-2</v>
      </c>
      <c r="C43" s="10">
        <v>0.26164719341983989</v>
      </c>
      <c r="E43" s="1">
        <f t="shared" si="2"/>
        <v>-1.9022164957820151</v>
      </c>
      <c r="F43" s="1">
        <f t="shared" si="4"/>
        <v>0.26164719341983989</v>
      </c>
      <c r="H43" s="1">
        <f t="shared" si="3"/>
        <v>0.10439503512893501</v>
      </c>
    </row>
    <row r="44" spans="1:8" x14ac:dyDescent="0.25">
      <c r="A44" s="2">
        <v>36</v>
      </c>
      <c r="B44" s="2">
        <f t="shared" si="1"/>
        <v>2.7777777777777776E-2</v>
      </c>
      <c r="C44" s="10">
        <v>0.25788982367226831</v>
      </c>
      <c r="E44" s="1">
        <f t="shared" si="2"/>
        <v>-1.9145058250555569</v>
      </c>
      <c r="F44" s="1">
        <f t="shared" si="4"/>
        <v>0.25788982367226831</v>
      </c>
      <c r="H44" s="1">
        <f t="shared" si="3"/>
        <v>0.1028958761214821</v>
      </c>
    </row>
    <row r="45" spans="1:8" x14ac:dyDescent="0.25">
      <c r="A45" s="2">
        <v>37</v>
      </c>
      <c r="B45" s="2">
        <f t="shared" si="1"/>
        <v>2.7027027027027029E-2</v>
      </c>
      <c r="C45" s="10">
        <v>0.25426043004421273</v>
      </c>
      <c r="E45" s="1">
        <f t="shared" si="2"/>
        <v>-1.9264031529639816</v>
      </c>
      <c r="F45" s="1">
        <f t="shared" si="4"/>
        <v>0.25426043004421273</v>
      </c>
      <c r="H45" s="1">
        <f t="shared" si="3"/>
        <v>0.1014477785120817</v>
      </c>
    </row>
    <row r="46" spans="1:8" x14ac:dyDescent="0.25">
      <c r="A46" s="2">
        <v>38</v>
      </c>
      <c r="B46" s="2">
        <f t="shared" si="1"/>
        <v>2.6315789473684209E-2</v>
      </c>
      <c r="C46" s="10">
        <v>0.25075120247766303</v>
      </c>
      <c r="E46" s="1">
        <f t="shared" si="2"/>
        <v>-1.9379315108528286</v>
      </c>
      <c r="F46" s="1">
        <f t="shared" si="4"/>
        <v>0.25075120247766303</v>
      </c>
      <c r="H46" s="1">
        <f t="shared" si="3"/>
        <v>0.10004762615310896</v>
      </c>
    </row>
    <row r="47" spans="1:8" x14ac:dyDescent="0.25">
      <c r="A47" s="2">
        <v>39</v>
      </c>
      <c r="B47" s="2">
        <f t="shared" si="1"/>
        <v>2.564102564102564E-2</v>
      </c>
      <c r="C47" s="10">
        <v>0.24735500456633808</v>
      </c>
      <c r="E47" s="1">
        <f t="shared" si="2"/>
        <v>-1.9491119969398878</v>
      </c>
      <c r="F47" s="1">
        <f t="shared" si="4"/>
        <v>0.2473550045663383</v>
      </c>
      <c r="H47" s="1">
        <f t="shared" si="3"/>
        <v>9.8692571678327498E-2</v>
      </c>
    </row>
    <row r="48" spans="1:8" x14ac:dyDescent="0.25">
      <c r="A48" s="2">
        <v>40</v>
      </c>
      <c r="B48" s="2">
        <f t="shared" si="1"/>
        <v>2.5000000000000001E-2</v>
      </c>
      <c r="C48" s="10">
        <v>0.24406529942148192</v>
      </c>
      <c r="E48" s="1">
        <f t="shared" si="2"/>
        <v>-1.9599639845400538</v>
      </c>
      <c r="F48" s="1">
        <f t="shared" si="4"/>
        <v>0.24406529942148192</v>
      </c>
      <c r="H48" s="1">
        <f t="shared" si="3"/>
        <v>9.7380006923963591E-2</v>
      </c>
    </row>
    <row r="49" spans="1:8" x14ac:dyDescent="0.25">
      <c r="A49" s="2">
        <v>41</v>
      </c>
      <c r="B49" s="2">
        <f t="shared" si="1"/>
        <v>2.4390243902439025E-2</v>
      </c>
      <c r="C49" s="10">
        <v>0.24087608536593885</v>
      </c>
      <c r="E49" s="1">
        <f t="shared" si="2"/>
        <v>-1.9705053031703286</v>
      </c>
      <c r="F49" s="1">
        <f t="shared" si="4"/>
        <v>0.24087608536593885</v>
      </c>
      <c r="H49" s="1">
        <f t="shared" si="3"/>
        <v>9.6107537271182417E-2</v>
      </c>
    </row>
    <row r="50" spans="1:8" x14ac:dyDescent="0.25">
      <c r="A50" s="2">
        <v>42</v>
      </c>
      <c r="B50" s="2">
        <f t="shared" si="1"/>
        <v>2.3809523809523808E-2</v>
      </c>
      <c r="C50" s="10">
        <v>0.23778183994344027</v>
      </c>
      <c r="E50" s="1">
        <f t="shared" si="2"/>
        <v>-1.9807523966472786</v>
      </c>
      <c r="F50" s="1">
        <f t="shared" si="4"/>
        <v>0.23778183994344038</v>
      </c>
      <c r="H50" s="1">
        <f t="shared" si="3"/>
        <v>9.4872959306262494E-2</v>
      </c>
    </row>
    <row r="51" spans="1:8" x14ac:dyDescent="0.25">
      <c r="A51" s="2">
        <v>43</v>
      </c>
      <c r="B51" s="2">
        <f t="shared" si="1"/>
        <v>2.3255813953488372E-2</v>
      </c>
      <c r="C51" s="10">
        <v>0.23477747099370472</v>
      </c>
      <c r="E51" s="1">
        <f t="shared" si="2"/>
        <v>-1.9907204615820322</v>
      </c>
      <c r="F51" s="1">
        <f t="shared" si="4"/>
        <v>0.23477747099370472</v>
      </c>
      <c r="H51" s="1">
        <f t="shared" si="3"/>
        <v>9.367424129997122E-2</v>
      </c>
    </row>
    <row r="52" spans="1:8" x14ac:dyDescent="0.25">
      <c r="A52" s="2">
        <v>44</v>
      </c>
      <c r="B52" s="2">
        <f t="shared" si="1"/>
        <v>2.2727272727272728E-2</v>
      </c>
      <c r="C52" s="10">
        <v>0.23185827375660928</v>
      </c>
      <c r="E52" s="1">
        <f t="shared" si="2"/>
        <v>-2.0004235691059797</v>
      </c>
      <c r="F52" s="1">
        <f t="shared" si="4"/>
        <v>0.23185827375660917</v>
      </c>
      <c r="H52" s="1">
        <f t="shared" si="3"/>
        <v>9.2509506092489466E-2</v>
      </c>
    </row>
    <row r="53" spans="1:8" x14ac:dyDescent="0.25">
      <c r="A53" s="2">
        <v>45</v>
      </c>
      <c r="B53" s="2">
        <f t="shared" si="1"/>
        <v>2.2222222222222223E-2</v>
      </c>
      <c r="C53" s="10">
        <v>0.22901989314108218</v>
      </c>
      <c r="E53" s="1">
        <f t="shared" si="2"/>
        <v>-2.0098747721953845</v>
      </c>
      <c r="F53" s="1">
        <f t="shared" si="4"/>
        <v>0.22901989314108229</v>
      </c>
      <c r="H53" s="1">
        <f t="shared" si="3"/>
        <v>9.1377016039016004E-2</v>
      </c>
    </row>
    <row r="54" spans="1:8" x14ac:dyDescent="0.25">
      <c r="A54" s="2">
        <v>46</v>
      </c>
      <c r="B54" s="2">
        <f t="shared" si="1"/>
        <v>2.1739130434782608E-2</v>
      </c>
      <c r="C54" s="10">
        <v>0.22625829043489165</v>
      </c>
      <c r="E54" s="1">
        <f t="shared" si="2"/>
        <v>-2.0190862005831423</v>
      </c>
      <c r="F54" s="1">
        <f t="shared" si="4"/>
        <v>0.22625829043489165</v>
      </c>
      <c r="H54" s="1">
        <f t="shared" si="3"/>
        <v>9.027515972725221E-2</v>
      </c>
    </row>
    <row r="55" spans="1:8" x14ac:dyDescent="0.25">
      <c r="A55" s="2">
        <v>47</v>
      </c>
      <c r="B55" s="2">
        <f t="shared" si="1"/>
        <v>2.1276595744680851E-2</v>
      </c>
      <c r="C55" s="10">
        <v>0.22356971384658864</v>
      </c>
      <c r="E55" s="1">
        <f t="shared" si="2"/>
        <v>-2.0280691449339061</v>
      </c>
      <c r="F55" s="1">
        <f t="shared" si="4"/>
        <v>0.22356971384658875</v>
      </c>
      <c r="H55" s="1">
        <f t="shared" si="3"/>
        <v>8.9202440223885154E-2</v>
      </c>
    </row>
    <row r="56" spans="1:8" x14ac:dyDescent="0.25">
      <c r="A56" s="2">
        <v>48</v>
      </c>
      <c r="B56" s="2">
        <f t="shared" si="1"/>
        <v>2.0833333333333332E-2</v>
      </c>
      <c r="C56" s="10">
        <v>0.22095067236559063</v>
      </c>
      <c r="E56" s="1">
        <f t="shared" si="2"/>
        <v>-2.0368341317013887</v>
      </c>
      <c r="F56" s="1">
        <f t="shared" si="4"/>
        <v>0.22095067236559074</v>
      </c>
      <c r="H56" s="1">
        <f t="shared" si="3"/>
        <v>8.8157464644979547E-2</v>
      </c>
    </row>
    <row r="57" spans="1:8" x14ac:dyDescent="0.25">
      <c r="A57" s="2">
        <v>49</v>
      </c>
      <c r="B57" s="2">
        <f t="shared" si="1"/>
        <v>2.0408163265306121E-2</v>
      </c>
      <c r="C57" s="10">
        <v>0.21839791250468721</v>
      </c>
      <c r="E57" s="1">
        <f t="shared" si="2"/>
        <v>-2.045390989873288</v>
      </c>
      <c r="F57" s="1">
        <f t="shared" si="4"/>
        <v>0.21839791250468754</v>
      </c>
      <c r="H57" s="1">
        <f t="shared" si="3"/>
        <v>8.7138934876433136E-2</v>
      </c>
    </row>
    <row r="58" spans="1:8" x14ac:dyDescent="0.25">
      <c r="A58" s="19">
        <v>50</v>
      </c>
      <c r="B58" s="2">
        <f t="shared" si="1"/>
        <v>0.02</v>
      </c>
      <c r="C58" s="10">
        <v>0.21590839755425528</v>
      </c>
      <c r="E58" s="1">
        <f t="shared" si="2"/>
        <v>-2.0537489106318225</v>
      </c>
      <c r="F58" s="1">
        <f t="shared" si="4"/>
        <v>0.21590839755425528</v>
      </c>
      <c r="H58" s="20">
        <f t="shared" si="3"/>
        <v>8.6145639296581991E-2</v>
      </c>
    </row>
    <row r="59" spans="1:8" x14ac:dyDescent="0.25">
      <c r="A59" s="2">
        <v>51</v>
      </c>
      <c r="B59" s="2">
        <f t="shared" si="1"/>
        <v>1.9607843137254902E-2</v>
      </c>
      <c r="C59" s="10">
        <v>0.21347928903167002</v>
      </c>
      <c r="E59" s="1">
        <f t="shared" si="2"/>
        <v>-2.061916500809462</v>
      </c>
      <c r="F59" s="1">
        <f t="shared" si="4"/>
        <v>0.21347928903167002</v>
      </c>
      <c r="H59" s="1">
        <f t="shared" si="3"/>
        <v>8.517644537467213E-2</v>
      </c>
    </row>
    <row r="60" spans="1:8" x14ac:dyDescent="0.25">
      <c r="A60" s="2">
        <v>52</v>
      </c>
      <c r="B60" s="2">
        <f t="shared" si="1"/>
        <v>1.9230769230769232E-2</v>
      </c>
      <c r="C60" s="10">
        <v>0.2111079300547587</v>
      </c>
      <c r="E60" s="1">
        <f t="shared" si="2"/>
        <v>-2.0699018308950512</v>
      </c>
      <c r="F60" s="1">
        <f t="shared" si="4"/>
        <v>0.2111079300547587</v>
      </c>
      <c r="H60" s="1">
        <f t="shared" si="3"/>
        <v>8.4230293037005952E-2</v>
      </c>
    </row>
    <row r="61" spans="1:8" x14ac:dyDescent="0.25">
      <c r="A61" s="2">
        <v>53</v>
      </c>
      <c r="B61" s="2">
        <f t="shared" si="1"/>
        <v>1.8867924528301886E-2</v>
      </c>
      <c r="C61" s="10">
        <v>0.20879183040623273</v>
      </c>
      <c r="E61" s="1">
        <f t="shared" si="2"/>
        <v>-2.0777124782407714</v>
      </c>
      <c r="F61" s="1">
        <f t="shared" si="4"/>
        <v>0.20879183040623284</v>
      </c>
      <c r="H61" s="1">
        <f t="shared" si="3"/>
        <v>8.3306188707776646E-2</v>
      </c>
    </row>
    <row r="62" spans="1:8" x14ac:dyDescent="0.25">
      <c r="A62" s="2">
        <v>54</v>
      </c>
      <c r="B62" s="2">
        <f t="shared" si="1"/>
        <v>1.8518518518518517E-2</v>
      </c>
      <c r="C62" s="10">
        <v>0.20652865308818202</v>
      </c>
      <c r="E62" s="1">
        <f t="shared" si="2"/>
        <v>-2.0853555660318284</v>
      </c>
      <c r="F62" s="1">
        <f t="shared" si="4"/>
        <v>0.20652865308818202</v>
      </c>
      <c r="H62" s="1">
        <f t="shared" si="3"/>
        <v>8.2403199944423813E-2</v>
      </c>
    </row>
    <row r="63" spans="1:8" x14ac:dyDescent="0.25">
      <c r="A63" s="2">
        <v>55</v>
      </c>
      <c r="B63" s="2">
        <f t="shared" si="1"/>
        <v>1.8181818181818181E-2</v>
      </c>
      <c r="C63" s="10">
        <v>0.20431620219287994</v>
      </c>
      <c r="E63" s="1">
        <f t="shared" si="2"/>
        <v>-2.0928377985057733</v>
      </c>
      <c r="F63" s="1">
        <f t="shared" si="4"/>
        <v>0.20431620219287971</v>
      </c>
      <c r="H63" s="1">
        <f t="shared" si="3"/>
        <v>8.1520450598186744E-2</v>
      </c>
    </row>
    <row r="64" spans="1:8" x14ac:dyDescent="0.25">
      <c r="A64" s="2">
        <v>56</v>
      </c>
      <c r="B64" s="2">
        <f t="shared" si="1"/>
        <v>1.7857142857142856E-2</v>
      </c>
      <c r="C64" s="10">
        <v>0.2021524119392315</v>
      </c>
      <c r="E64" s="1">
        <f t="shared" si="2"/>
        <v>-2.1001654928444697</v>
      </c>
      <c r="F64" s="1">
        <f t="shared" si="4"/>
        <v>0.2021524119392315</v>
      </c>
      <c r="H64" s="1">
        <f t="shared" si="3"/>
        <v>8.0657116439739301E-2</v>
      </c>
    </row>
    <row r="65" spans="1:8" x14ac:dyDescent="0.25">
      <c r="A65" s="2">
        <v>57</v>
      </c>
      <c r="B65" s="2">
        <f t="shared" si="1"/>
        <v>1.7543859649122806E-2</v>
      </c>
      <c r="C65" s="10">
        <v>0.20003533674384355</v>
      </c>
      <c r="E65" s="1">
        <f t="shared" si="2"/>
        <v>-2.1073446081072991</v>
      </c>
      <c r="F65" s="1">
        <f t="shared" si="4"/>
        <v>0.20003533674384366</v>
      </c>
      <c r="H65" s="1">
        <f t="shared" si="3"/>
        <v>7.9812421197629532E-2</v>
      </c>
    </row>
    <row r="66" spans="1:8" x14ac:dyDescent="0.25">
      <c r="A66" s="2">
        <v>58</v>
      </c>
      <c r="B66" s="2">
        <f t="shared" si="1"/>
        <v>1.7241379310344827E-2</v>
      </c>
      <c r="C66" s="10">
        <v>0.19796314221247335</v>
      </c>
      <c r="E66" s="1">
        <f t="shared" si="2"/>
        <v>-2.1143807715275607</v>
      </c>
      <c r="F66" s="1">
        <f t="shared" si="4"/>
        <v>0.19796314221247335</v>
      </c>
      <c r="H66" s="1">
        <f t="shared" si="3"/>
        <v>7.8985632963943925E-2</v>
      </c>
    </row>
    <row r="67" spans="1:8" x14ac:dyDescent="0.25">
      <c r="A67" s="2">
        <v>59</v>
      </c>
      <c r="B67" s="2">
        <f t="shared" si="1"/>
        <v>1.6949152542372881E-2</v>
      </c>
      <c r="C67" s="10">
        <v>0.19593409695201058</v>
      </c>
      <c r="E67" s="1">
        <f t="shared" si="2"/>
        <v>-2.1212793024540013</v>
      </c>
      <c r="F67" s="1">
        <f t="shared" ref="F67:F98" si="5">$J$2+$K$2*($L$2)^(-1)*(1-EXP(-$L$2*E67))</f>
        <v>0.19593409695201058</v>
      </c>
      <c r="H67" s="1">
        <f t="shared" si="3"/>
        <v>7.8176060927356766E-2</v>
      </c>
    </row>
    <row r="68" spans="1:8" x14ac:dyDescent="0.25">
      <c r="A68" s="2">
        <v>60</v>
      </c>
      <c r="B68" s="2">
        <f t="shared" ref="B68:B117" si="6">1/A68</f>
        <v>1.6666666666666666E-2</v>
      </c>
      <c r="C68" s="10">
        <v>0.19394656511548225</v>
      </c>
      <c r="E68" s="1">
        <f t="shared" ref="E68:E117" si="7">NORMSINV(B68)</f>
        <v>-2.128045234184984</v>
      </c>
      <c r="F68" s="1">
        <f t="shared" si="5"/>
        <v>0.19394656511548225</v>
      </c>
      <c r="H68" s="1">
        <f t="shared" ref="H68:H117" si="8">F68*$N$2*($P$2)^$O$2</f>
        <v>7.738305239864951E-2</v>
      </c>
    </row>
    <row r="69" spans="1:8" x14ac:dyDescent="0.25">
      <c r="A69" s="2">
        <v>61</v>
      </c>
      <c r="B69" s="2">
        <f t="shared" si="6"/>
        <v>1.6393442622950821E-2</v>
      </c>
      <c r="C69" s="10">
        <v>0.19199899960322919</v>
      </c>
      <c r="E69" s="1">
        <f t="shared" si="7"/>
        <v>-2.1346833339130651</v>
      </c>
      <c r="F69" s="1">
        <f t="shared" si="5"/>
        <v>0.19199899960322953</v>
      </c>
      <c r="H69" s="1">
        <f t="shared" si="8"/>
        <v>7.6605990098037396E-2</v>
      </c>
    </row>
    <row r="70" spans="1:8" x14ac:dyDescent="0.25">
      <c r="A70" s="2">
        <v>62</v>
      </c>
      <c r="B70" s="2">
        <f t="shared" si="6"/>
        <v>1.6129032258064516E-2</v>
      </c>
      <c r="C70" s="10">
        <v>0.19008993585259493</v>
      </c>
      <c r="E70" s="1">
        <f t="shared" si="7"/>
        <v>-2.1411981209720183</v>
      </c>
      <c r="F70" s="1">
        <f t="shared" si="5"/>
        <v>0.19008993585259504</v>
      </c>
      <c r="H70" s="1">
        <f t="shared" si="8"/>
        <v>7.5844289677306831E-2</v>
      </c>
    </row>
    <row r="71" spans="1:8" x14ac:dyDescent="0.25">
      <c r="A71" s="2">
        <v>63</v>
      </c>
      <c r="B71" s="2">
        <f t="shared" si="6"/>
        <v>1.5873015873015872E-2</v>
      </c>
      <c r="C71" s="10">
        <v>0.18821798615642327</v>
      </c>
      <c r="E71" s="1">
        <f t="shared" si="7"/>
        <v>-2.1475938835560422</v>
      </c>
      <c r="F71" s="1">
        <f t="shared" si="5"/>
        <v>0.1882179861564236</v>
      </c>
      <c r="H71" s="1">
        <f t="shared" si="8"/>
        <v>7.5097397452944831E-2</v>
      </c>
    </row>
    <row r="72" spans="1:8" x14ac:dyDescent="0.25">
      <c r="A72" s="2">
        <v>64</v>
      </c>
      <c r="B72" s="2">
        <f t="shared" si="6"/>
        <v>1.5625E-2</v>
      </c>
      <c r="C72" s="10">
        <v>0.18638183445759293</v>
      </c>
      <c r="E72" s="1">
        <f t="shared" si="7"/>
        <v>-2.1538746940614555</v>
      </c>
      <c r="F72" s="1">
        <f t="shared" si="5"/>
        <v>0.18638183445759293</v>
      </c>
      <c r="H72" s="1">
        <f t="shared" si="8"/>
        <v>7.436478832920046E-2</v>
      </c>
    </row>
    <row r="73" spans="1:8" x14ac:dyDescent="0.25">
      <c r="A73" s="2">
        <v>65</v>
      </c>
      <c r="B73" s="2">
        <f t="shared" si="6"/>
        <v>1.5384615384615385E-2</v>
      </c>
      <c r="C73" s="10">
        <v>0.18458023157281322</v>
      </c>
      <c r="E73" s="1">
        <f t="shared" si="7"/>
        <v>-2.1600444231842824</v>
      </c>
      <c r="F73" s="1">
        <f t="shared" si="5"/>
        <v>0.18458023157281322</v>
      </c>
      <c r="H73" s="1">
        <f t="shared" si="8"/>
        <v>7.3645963892420896E-2</v>
      </c>
    </row>
    <row r="74" spans="1:8" x14ac:dyDescent="0.25">
      <c r="A74" s="2">
        <v>66</v>
      </c>
      <c r="B74" s="2">
        <f t="shared" si="6"/>
        <v>1.5151515151515152E-2</v>
      </c>
      <c r="C74" s="10">
        <v>0.18281199080417143</v>
      </c>
      <c r="E74" s="1">
        <f t="shared" si="7"/>
        <v>-2.1661067528923286</v>
      </c>
      <c r="F74" s="1">
        <f t="shared" si="5"/>
        <v>0.18281199080417143</v>
      </c>
      <c r="H74" s="1">
        <f t="shared" si="8"/>
        <v>7.2940450660094469E-2</v>
      </c>
    </row>
    <row r="75" spans="1:8" x14ac:dyDescent="0.25">
      <c r="A75" s="2">
        <v>67</v>
      </c>
      <c r="B75" s="2">
        <f t="shared" si="6"/>
        <v>1.4925373134328358E-2</v>
      </c>
      <c r="C75" s="10">
        <v>0.18107598390149815</v>
      </c>
      <c r="E75" s="1">
        <f t="shared" si="7"/>
        <v>-2.172065188377434</v>
      </c>
      <c r="F75" s="1">
        <f t="shared" si="5"/>
        <v>0.18107598390149804</v>
      </c>
      <c r="H75" s="1">
        <f t="shared" si="8"/>
        <v>7.2247798469868743E-2</v>
      </c>
    </row>
    <row r="76" spans="1:8" x14ac:dyDescent="0.25">
      <c r="A76" s="2">
        <v>68</v>
      </c>
      <c r="B76" s="2">
        <f t="shared" si="6"/>
        <v>1.4705882352941176E-2</v>
      </c>
      <c r="C76" s="10">
        <v>0.17937113734264432</v>
      </c>
      <c r="E76" s="1">
        <f t="shared" si="7"/>
        <v>-2.1779230690821838</v>
      </c>
      <c r="F76" s="1">
        <f t="shared" si="5"/>
        <v>0.17937113734264443</v>
      </c>
      <c r="H76" s="1">
        <f t="shared" si="8"/>
        <v>7.1567578995412606E-2</v>
      </c>
    </row>
    <row r="77" spans="1:8" x14ac:dyDescent="0.25">
      <c r="A77" s="2">
        <v>69</v>
      </c>
      <c r="B77" s="2">
        <f t="shared" si="6"/>
        <v>1.4492753623188406E-2</v>
      </c>
      <c r="C77" s="10">
        <v>0.17769642890228887</v>
      </c>
      <c r="E77" s="1">
        <f t="shared" si="7"/>
        <v>-2.1836835788854256</v>
      </c>
      <c r="F77" s="1">
        <f t="shared" si="5"/>
        <v>0.17769642890228887</v>
      </c>
      <c r="H77" s="1">
        <f t="shared" si="8"/>
        <v>7.0899384377398469E-2</v>
      </c>
    </row>
    <row r="78" spans="1:8" x14ac:dyDescent="0.25">
      <c r="A78" s="2">
        <v>70</v>
      </c>
      <c r="B78" s="2">
        <f t="shared" si="6"/>
        <v>1.4285714285714285E-2</v>
      </c>
      <c r="C78" s="10">
        <v>0.17605088448300521</v>
      </c>
      <c r="E78" s="1">
        <f t="shared" si="7"/>
        <v>-2.1893497555220844</v>
      </c>
      <c r="F78" s="1">
        <f t="shared" si="5"/>
        <v>0.17605088448300499</v>
      </c>
      <c r="H78" s="1">
        <f t="shared" si="8"/>
        <v>7.0242825959125232E-2</v>
      </c>
    </row>
    <row r="79" spans="1:8" x14ac:dyDescent="0.25">
      <c r="A79" s="2">
        <v>71</v>
      </c>
      <c r="B79" s="2">
        <f t="shared" si="6"/>
        <v>1.4084507042253521E-2</v>
      </c>
      <c r="C79" s="10">
        <v>0.17443357518504132</v>
      </c>
      <c r="E79" s="1">
        <f t="shared" si="7"/>
        <v>-2.1949244993050545</v>
      </c>
      <c r="F79" s="1">
        <f t="shared" si="5"/>
        <v>0.17443357518504143</v>
      </c>
      <c r="H79" s="1">
        <f t="shared" si="8"/>
        <v>6.9597533117384938E-2</v>
      </c>
    </row>
    <row r="80" spans="1:8" x14ac:dyDescent="0.25">
      <c r="A80" s="2">
        <v>72</v>
      </c>
      <c r="B80" s="2">
        <f t="shared" si="6"/>
        <v>1.3888888888888888E-2</v>
      </c>
      <c r="C80" s="10">
        <v>0.17284361459370212</v>
      </c>
      <c r="E80" s="1">
        <f t="shared" si="7"/>
        <v>-2.2004105812100327</v>
      </c>
      <c r="F80" s="1">
        <f t="shared" si="5"/>
        <v>0.17284361459370234</v>
      </c>
      <c r="H80" s="1">
        <f t="shared" si="8"/>
        <v>6.8963152180150394E-2</v>
      </c>
    </row>
    <row r="81" spans="1:8" x14ac:dyDescent="0.25">
      <c r="A81" s="2">
        <v>73</v>
      </c>
      <c r="B81" s="2">
        <f t="shared" si="6"/>
        <v>1.3698630136986301E-2</v>
      </c>
      <c r="C81" s="10">
        <v>0.17128015626534443</v>
      </c>
      <c r="E81" s="1">
        <f t="shared" si="7"/>
        <v>-2.2058106503780786</v>
      </c>
      <c r="F81" s="1">
        <f t="shared" si="5"/>
        <v>0.17128015626534454</v>
      </c>
      <c r="H81" s="1">
        <f t="shared" si="8"/>
        <v>6.8339345423509057E-2</v>
      </c>
    </row>
    <row r="82" spans="1:8" x14ac:dyDescent="0.25">
      <c r="A82" s="2">
        <v>74</v>
      </c>
      <c r="B82" s="2">
        <f t="shared" si="6"/>
        <v>1.3513513513513514E-2</v>
      </c>
      <c r="C82" s="10">
        <v>0.16974239139489411</v>
      </c>
      <c r="E82" s="1">
        <f t="shared" si="7"/>
        <v>-2.2111272410853271</v>
      </c>
      <c r="F82" s="1">
        <f t="shared" si="5"/>
        <v>0.16974239139489411</v>
      </c>
      <c r="H82" s="1">
        <f t="shared" si="8"/>
        <v>6.7725790141021772E-2</v>
      </c>
    </row>
    <row r="83" spans="1:8" x14ac:dyDescent="0.25">
      <c r="A83" s="2">
        <v>75</v>
      </c>
      <c r="B83" s="2">
        <f t="shared" si="6"/>
        <v>1.3333333333333334E-2</v>
      </c>
      <c r="C83" s="10">
        <v>0.16822954664949152</v>
      </c>
      <c r="E83" s="1">
        <f t="shared" si="7"/>
        <v>-2.2163627792243985</v>
      </c>
      <c r="F83" s="1">
        <f t="shared" si="5"/>
        <v>0.16822954664949163</v>
      </c>
      <c r="H83" s="1">
        <f t="shared" si="8"/>
        <v>6.7122177779365383E-2</v>
      </c>
    </row>
    <row r="84" spans="1:8" x14ac:dyDescent="0.25">
      <c r="A84" s="2">
        <v>76</v>
      </c>
      <c r="B84" s="2">
        <f t="shared" si="6"/>
        <v>1.3157894736842105E-2</v>
      </c>
      <c r="C84" s="10">
        <v>0.16674088215434646</v>
      </c>
      <c r="E84" s="1">
        <f t="shared" si="7"/>
        <v>-2.2215195883378365</v>
      </c>
      <c r="F84" s="1">
        <f t="shared" si="5"/>
        <v>0.16674088215434646</v>
      </c>
      <c r="H84" s="1">
        <f t="shared" si="8"/>
        <v>6.6528213134705458E-2</v>
      </c>
    </row>
    <row r="85" spans="1:8" x14ac:dyDescent="0.25">
      <c r="A85" s="2">
        <v>77</v>
      </c>
      <c r="B85" s="2">
        <f t="shared" si="6"/>
        <v>1.2987012987012988E-2</v>
      </c>
      <c r="C85" s="10">
        <v>0.16527568961823391</v>
      </c>
      <c r="E85" s="1">
        <f t="shared" si="7"/>
        <v>-2.2265998952400636</v>
      </c>
      <c r="F85" s="1">
        <f t="shared" si="5"/>
        <v>0.16527568961823391</v>
      </c>
      <c r="H85" s="1">
        <f t="shared" si="8"/>
        <v>6.5943613604785484E-2</v>
      </c>
    </row>
    <row r="86" spans="1:8" x14ac:dyDescent="0.25">
      <c r="A86" s="2">
        <v>78</v>
      </c>
      <c r="B86" s="2">
        <f t="shared" si="6"/>
        <v>1.282051282051282E-2</v>
      </c>
      <c r="C86" s="10">
        <v>0.16383329058724427</v>
      </c>
      <c r="E86" s="1">
        <f t="shared" si="7"/>
        <v>-2.2316058352609232</v>
      </c>
      <c r="F86" s="1">
        <f t="shared" si="5"/>
        <v>0.16383329058724427</v>
      </c>
      <c r="H86" s="1">
        <f t="shared" si="8"/>
        <v>6.5368108492187216E-2</v>
      </c>
    </row>
    <row r="87" spans="1:8" x14ac:dyDescent="0.25">
      <c r="A87" s="2">
        <v>79</v>
      </c>
      <c r="B87" s="2">
        <f t="shared" si="6"/>
        <v>1.2658227848101266E-2</v>
      </c>
      <c r="C87" s="10">
        <v>0.16241303481646729</v>
      </c>
      <c r="E87" s="1">
        <f t="shared" si="7"/>
        <v>-2.2365394571408492</v>
      </c>
      <c r="F87" s="1">
        <f t="shared" si="5"/>
        <v>0.16241303481646707</v>
      </c>
      <c r="H87" s="1">
        <f t="shared" si="8"/>
        <v>6.4801438354646509E-2</v>
      </c>
    </row>
    <row r="88" spans="1:8" x14ac:dyDescent="0.25">
      <c r="A88" s="2">
        <v>80</v>
      </c>
      <c r="B88" s="2">
        <f t="shared" si="6"/>
        <v>1.2500000000000001E-2</v>
      </c>
      <c r="C88" s="10">
        <v>0.16101429875023798</v>
      </c>
      <c r="E88" s="1">
        <f t="shared" si="7"/>
        <v>-2.2414027276049446</v>
      </c>
      <c r="F88" s="1">
        <f t="shared" si="5"/>
        <v>0.16101429875023832</v>
      </c>
      <c r="H88" s="1">
        <f t="shared" si="8"/>
        <v>6.4243354398684671E-2</v>
      </c>
    </row>
    <row r="89" spans="1:8" x14ac:dyDescent="0.25">
      <c r="A89" s="2">
        <v>81</v>
      </c>
      <c r="B89" s="2">
        <f t="shared" si="6"/>
        <v>1.2345679012345678E-2</v>
      </c>
      <c r="C89" s="10">
        <v>0.15963648410243325</v>
      </c>
      <c r="E89" s="1">
        <f t="shared" si="7"/>
        <v>-2.246197535640817</v>
      </c>
      <c r="F89" s="1">
        <f t="shared" si="5"/>
        <v>0.15963648410243336</v>
      </c>
      <c r="H89" s="1">
        <f t="shared" si="8"/>
        <v>6.3693617913157155E-2</v>
      </c>
    </row>
    <row r="90" spans="1:8" x14ac:dyDescent="0.25">
      <c r="A90" s="2">
        <v>82</v>
      </c>
      <c r="B90" s="2">
        <f t="shared" si="6"/>
        <v>1.2195121951219513E-2</v>
      </c>
      <c r="C90" s="10">
        <v>0.15827901652906107</v>
      </c>
      <c r="E90" s="1">
        <f t="shared" si="7"/>
        <v>-2.2509256965027937</v>
      </c>
      <c r="F90" s="1">
        <f t="shared" si="5"/>
        <v>0.15827901652906107</v>
      </c>
      <c r="H90" s="1">
        <f t="shared" si="8"/>
        <v>6.3151999739629885E-2</v>
      </c>
    </row>
    <row r="91" spans="1:8" x14ac:dyDescent="0.25">
      <c r="A91" s="2">
        <v>83</v>
      </c>
      <c r="B91" s="2">
        <f t="shared" si="6"/>
        <v>1.2048192771084338E-2</v>
      </c>
      <c r="C91" s="10">
        <v>0.15694134438608531</v>
      </c>
      <c r="E91" s="1">
        <f t="shared" si="7"/>
        <v>-2.2555889554631756</v>
      </c>
      <c r="F91" s="1">
        <f t="shared" si="5"/>
        <v>0.15694134438608531</v>
      </c>
      <c r="H91" s="1">
        <f t="shared" si="8"/>
        <v>6.2618279776760363E-2</v>
      </c>
    </row>
    <row r="92" spans="1:8" x14ac:dyDescent="0.25">
      <c r="A92" s="2">
        <v>84</v>
      </c>
      <c r="B92" s="2">
        <f t="shared" si="6"/>
        <v>1.1904761904761904E-2</v>
      </c>
      <c r="C92" s="10">
        <v>0.1556229375660424</v>
      </c>
      <c r="E92" s="1">
        <f t="shared" si="7"/>
        <v>-2.2601889913293749</v>
      </c>
      <c r="F92" s="1">
        <f t="shared" si="5"/>
        <v>0.1556229375660424</v>
      </c>
      <c r="H92" s="1">
        <f t="shared" si="8"/>
        <v>6.2092246516117819E-2</v>
      </c>
    </row>
    <row r="93" spans="1:8" x14ac:dyDescent="0.25">
      <c r="A93" s="2">
        <v>85</v>
      </c>
      <c r="B93" s="2">
        <f t="shared" si="6"/>
        <v>1.1764705882352941E-2</v>
      </c>
      <c r="C93" s="10">
        <v>0.15432328640756443</v>
      </c>
      <c r="E93" s="1">
        <f t="shared" si="7"/>
        <v>-2.2647274197441849</v>
      </c>
      <c r="F93" s="1">
        <f t="shared" si="5"/>
        <v>0.15432328640756443</v>
      </c>
      <c r="H93" s="1">
        <f t="shared" si="8"/>
        <v>6.1573696607092193E-2</v>
      </c>
    </row>
    <row r="94" spans="1:8" x14ac:dyDescent="0.25">
      <c r="A94" s="2">
        <v>86</v>
      </c>
      <c r="B94" s="2">
        <f t="shared" si="6"/>
        <v>1.1627906976744186E-2</v>
      </c>
      <c r="C94" s="10">
        <v>0.15304190067242851</v>
      </c>
      <c r="E94" s="1">
        <f t="shared" si="7"/>
        <v>-2.2692057962849637</v>
      </c>
      <c r="F94" s="1">
        <f t="shared" si="5"/>
        <v>0.15304190067242851</v>
      </c>
      <c r="H94" s="1">
        <f t="shared" si="8"/>
        <v>6.1062434448745311E-2</v>
      </c>
    </row>
    <row r="95" spans="1:8" x14ac:dyDescent="0.25">
      <c r="A95" s="2">
        <v>87</v>
      </c>
      <c r="B95" s="2">
        <f t="shared" si="6"/>
        <v>1.1494252873563218E-2</v>
      </c>
      <c r="C95" s="10">
        <v>0.15177830858520802</v>
      </c>
      <c r="E95" s="1">
        <f t="shared" si="7"/>
        <v>-2.2736256193762032</v>
      </c>
      <c r="F95" s="1">
        <f t="shared" si="5"/>
        <v>0.15177830858520802</v>
      </c>
      <c r="H95" s="1">
        <f t="shared" si="8"/>
        <v>6.0558271806639849E-2</v>
      </c>
    </row>
    <row r="96" spans="1:8" x14ac:dyDescent="0.25">
      <c r="A96" s="2">
        <v>88</v>
      </c>
      <c r="B96" s="2">
        <f t="shared" si="6"/>
        <v>1.1363636363636364E-2</v>
      </c>
      <c r="C96" s="10">
        <v>0.1505320559310126</v>
      </c>
      <c r="E96" s="1">
        <f t="shared" si="7"/>
        <v>-2.2779883330287345</v>
      </c>
      <c r="F96" s="1">
        <f t="shared" si="5"/>
        <v>0.1505320559310126</v>
      </c>
      <c r="H96" s="1">
        <f t="shared" si="8"/>
        <v>6.0061027452845084E-2</v>
      </c>
    </row>
    <row r="97" spans="1:8" x14ac:dyDescent="0.25">
      <c r="A97" s="2">
        <v>89</v>
      </c>
      <c r="B97" s="2">
        <f t="shared" si="6"/>
        <v>1.1235955056179775E-2</v>
      </c>
      <c r="C97" s="10">
        <v>0.14930270520717892</v>
      </c>
      <c r="E97" s="1">
        <f t="shared" si="7"/>
        <v>-2.2822953294177704</v>
      </c>
      <c r="F97" s="1">
        <f t="shared" si="5"/>
        <v>0.14930270520717892</v>
      </c>
      <c r="H97" s="1">
        <f t="shared" si="8"/>
        <v>5.9570526827468738E-2</v>
      </c>
    </row>
    <row r="98" spans="1:8" x14ac:dyDescent="0.25">
      <c r="A98" s="2">
        <v>90</v>
      </c>
      <c r="B98" s="2">
        <f t="shared" si="6"/>
        <v>1.1111111111111112E-2</v>
      </c>
      <c r="C98" s="10">
        <v>0.14808983482510796</v>
      </c>
      <c r="E98" s="1">
        <f t="shared" si="7"/>
        <v>-2.2865479513109808</v>
      </c>
      <c r="F98" s="1">
        <f t="shared" si="5"/>
        <v>0.14808983482510785</v>
      </c>
      <c r="H98" s="1">
        <f t="shared" si="8"/>
        <v>5.9086601720196585E-2</v>
      </c>
    </row>
    <row r="99" spans="1:8" x14ac:dyDescent="0.25">
      <c r="A99" s="2">
        <v>91</v>
      </c>
      <c r="B99" s="2">
        <f t="shared" si="6"/>
        <v>1.098901098901099E-2</v>
      </c>
      <c r="C99" s="10">
        <v>0.14689303835876044</v>
      </c>
      <c r="E99" s="1">
        <f t="shared" si="7"/>
        <v>-2.2907474943568857</v>
      </c>
      <c r="F99" s="1">
        <f t="shared" ref="F99:F117" si="9">$J$2+$K$2*($L$2)^(-1)*(1-EXP(-$L$2*E99))</f>
        <v>0.14689303835876055</v>
      </c>
      <c r="H99" s="1">
        <f t="shared" si="8"/>
        <v>5.8609089970448773E-2</v>
      </c>
    </row>
    <row r="100" spans="1:8" x14ac:dyDescent="0.25">
      <c r="A100" s="2">
        <v>92</v>
      </c>
      <c r="B100" s="2">
        <f t="shared" si="6"/>
        <v>1.0869565217391304E-2</v>
      </c>
      <c r="C100" s="10">
        <v>0.14571192383658971</v>
      </c>
      <c r="E100" s="1">
        <f t="shared" si="7"/>
        <v>-2.2948952092430961</v>
      </c>
      <c r="F100" s="1">
        <f t="shared" si="9"/>
        <v>0.14571192383658971</v>
      </c>
      <c r="H100" s="1">
        <f t="shared" si="8"/>
        <v>5.8137835184866309E-2</v>
      </c>
    </row>
    <row r="101" spans="1:8" x14ac:dyDescent="0.25">
      <c r="A101" s="2">
        <v>93</v>
      </c>
      <c r="B101" s="2">
        <f t="shared" si="6"/>
        <v>1.0752688172043012E-2</v>
      </c>
      <c r="C101" s="10">
        <v>0.14454611307395482</v>
      </c>
      <c r="E101" s="1">
        <f t="shared" si="7"/>
        <v>-2.2989923037331148</v>
      </c>
      <c r="F101" s="1">
        <f t="shared" si="9"/>
        <v>0.14454611307395482</v>
      </c>
      <c r="H101" s="1">
        <f t="shared" si="8"/>
        <v>5.7672686470950342E-2</v>
      </c>
    </row>
    <row r="102" spans="1:8" x14ac:dyDescent="0.25">
      <c r="A102" s="2">
        <v>94</v>
      </c>
      <c r="B102" s="2">
        <f t="shared" si="6"/>
        <v>1.0638297872340425E-2</v>
      </c>
      <c r="C102" s="10">
        <v>0.14339524104329238</v>
      </c>
      <c r="E102" s="1">
        <f t="shared" si="7"/>
        <v>-2.3030399445897798</v>
      </c>
      <c r="F102" s="1">
        <f t="shared" si="9"/>
        <v>0.14339524104329238</v>
      </c>
      <c r="H102" s="1">
        <f t="shared" si="8"/>
        <v>5.7213498185765377E-2</v>
      </c>
    </row>
    <row r="103" spans="1:8" x14ac:dyDescent="0.25">
      <c r="A103" s="2">
        <v>95</v>
      </c>
      <c r="B103" s="2">
        <f t="shared" si="6"/>
        <v>1.0526315789473684E-2</v>
      </c>
      <c r="C103" s="10">
        <v>0.14225895527951393</v>
      </c>
      <c r="E103" s="1">
        <f t="shared" si="7"/>
        <v>-2.3070392593928259</v>
      </c>
      <c r="F103" s="1">
        <f t="shared" si="9"/>
        <v>0.14225895527951404</v>
      </c>
      <c r="H103" s="1">
        <f t="shared" si="8"/>
        <v>5.6760129698698113E-2</v>
      </c>
    </row>
    <row r="104" spans="1:8" x14ac:dyDescent="0.25">
      <c r="A104" s="2">
        <v>96</v>
      </c>
      <c r="B104" s="2">
        <f t="shared" si="6"/>
        <v>1.0416666666666666E-2</v>
      </c>
      <c r="C104" s="10">
        <v>0.14113691531832318</v>
      </c>
      <c r="E104" s="1">
        <f t="shared" si="7"/>
        <v>-2.3109913382574181</v>
      </c>
      <c r="F104" s="1">
        <f t="shared" si="9"/>
        <v>0.14113691531832318</v>
      </c>
      <c r="H104" s="1">
        <f t="shared" si="8"/>
        <v>5.6312445167350469E-2</v>
      </c>
    </row>
    <row r="105" spans="1:8" x14ac:dyDescent="0.25">
      <c r="A105" s="2">
        <v>97</v>
      </c>
      <c r="B105" s="2">
        <f t="shared" si="6"/>
        <v>1.0309278350515464E-2</v>
      </c>
      <c r="C105" s="10">
        <v>0.14002879216528696</v>
      </c>
      <c r="E105" s="1">
        <f t="shared" si="7"/>
        <v>-2.3148972354600725</v>
      </c>
      <c r="F105" s="1">
        <f t="shared" si="9"/>
        <v>0.14002879216528696</v>
      </c>
      <c r="H105" s="1">
        <f t="shared" si="8"/>
        <v>5.5870313325703781E-2</v>
      </c>
    </row>
    <row r="106" spans="1:8" x14ac:dyDescent="0.25">
      <c r="A106" s="2">
        <v>98</v>
      </c>
      <c r="B106" s="2">
        <f t="shared" si="6"/>
        <v>1.020408163265306E-2</v>
      </c>
      <c r="C106" s="10">
        <v>0.13893426779368978</v>
      </c>
      <c r="E106" s="1">
        <f t="shared" si="7"/>
        <v>-2.3187579709778321</v>
      </c>
      <c r="F106" s="1">
        <f t="shared" si="9"/>
        <v>0.13893426779368989</v>
      </c>
      <c r="H106" s="1">
        <f t="shared" si="8"/>
        <v>5.5433607283766589E-2</v>
      </c>
    </row>
    <row r="107" spans="1:8" x14ac:dyDescent="0.25">
      <c r="A107" s="2">
        <v>99</v>
      </c>
      <c r="B107" s="2">
        <f t="shared" si="6"/>
        <v>1.0101010101010102E-2</v>
      </c>
      <c r="C107" s="10">
        <v>0.13785303466931642</v>
      </c>
      <c r="E107" s="1">
        <f t="shared" si="7"/>
        <v>-2.3225745319461932</v>
      </c>
      <c r="F107" s="1">
        <f t="shared" si="9"/>
        <v>0.13785303466931642</v>
      </c>
      <c r="H107" s="1">
        <f t="shared" si="8"/>
        <v>5.500220433796691E-2</v>
      </c>
    </row>
    <row r="108" spans="1:8" x14ac:dyDescent="0.25">
      <c r="A108" s="19">
        <v>100</v>
      </c>
      <c r="B108" s="2">
        <f t="shared" si="6"/>
        <v>0.01</v>
      </c>
      <c r="C108" s="10">
        <v>0.13678479530046972</v>
      </c>
      <c r="E108" s="1">
        <f t="shared" si="7"/>
        <v>-2.3263478740408408</v>
      </c>
      <c r="F108" s="1">
        <f t="shared" si="9"/>
        <v>0.13678479530046972</v>
      </c>
      <c r="H108" s="20">
        <f t="shared" si="8"/>
        <v>5.457598579161347E-2</v>
      </c>
    </row>
    <row r="109" spans="1:8" x14ac:dyDescent="0.25">
      <c r="A109" s="2">
        <v>200</v>
      </c>
      <c r="B109" s="2">
        <f t="shared" si="6"/>
        <v>5.0000000000000001E-3</v>
      </c>
      <c r="C109" s="10">
        <v>6.7784522655796708E-2</v>
      </c>
      <c r="E109" s="1">
        <f t="shared" si="7"/>
        <v>-2.5758293035488999</v>
      </c>
      <c r="F109" s="1">
        <f t="shared" si="9"/>
        <v>6.7784522655796819E-2</v>
      </c>
      <c r="H109" s="1">
        <f t="shared" si="8"/>
        <v>2.704545587269205E-2</v>
      </c>
    </row>
    <row r="110" spans="1:8" x14ac:dyDescent="0.25">
      <c r="A110" s="2">
        <v>300</v>
      </c>
      <c r="B110" s="2">
        <f t="shared" si="6"/>
        <v>3.3333333333333335E-3</v>
      </c>
      <c r="C110" s="10">
        <v>3.1167337658879912E-2</v>
      </c>
      <c r="E110" s="1">
        <f t="shared" si="7"/>
        <v>-2.7130518884727173</v>
      </c>
      <c r="F110" s="1">
        <f t="shared" si="9"/>
        <v>3.1167337658879912E-2</v>
      </c>
      <c r="H110" s="1">
        <f t="shared" si="8"/>
        <v>1.2435506252701234E-2</v>
      </c>
    </row>
    <row r="111" spans="1:8" x14ac:dyDescent="0.25">
      <c r="A111" s="2">
        <v>400</v>
      </c>
      <c r="B111" s="2">
        <f t="shared" si="6"/>
        <v>2.5000000000000001E-3</v>
      </c>
      <c r="C111" s="10">
        <v>6.6194390771604494E-3</v>
      </c>
      <c r="E111" s="1">
        <f t="shared" si="7"/>
        <v>-2.8070337683438042</v>
      </c>
      <c r="F111" s="1">
        <f t="shared" si="9"/>
        <v>6.6194390771604494E-3</v>
      </c>
      <c r="H111" s="1">
        <f t="shared" si="8"/>
        <v>2.6411006591046094E-3</v>
      </c>
    </row>
    <row r="112" spans="1:8" x14ac:dyDescent="0.25">
      <c r="A112" s="2">
        <v>500</v>
      </c>
      <c r="B112" s="2">
        <f t="shared" si="6"/>
        <v>2E-3</v>
      </c>
      <c r="C112" s="10">
        <v>-1.1677524758391455E-2</v>
      </c>
      <c r="E112" s="1">
        <f t="shared" si="7"/>
        <v>-2.8781617390954826</v>
      </c>
      <c r="F112" s="1">
        <f t="shared" si="9"/>
        <v>-1.1677524758391344E-2</v>
      </c>
      <c r="H112" s="1">
        <f t="shared" si="8"/>
        <v>-4.6592344119477736E-3</v>
      </c>
    </row>
    <row r="113" spans="1:8" x14ac:dyDescent="0.25">
      <c r="A113" s="2">
        <v>600</v>
      </c>
      <c r="B113" s="2">
        <f t="shared" si="6"/>
        <v>1.6666666666666668E-3</v>
      </c>
      <c r="C113" s="10">
        <v>-2.6177050755279208E-2</v>
      </c>
      <c r="E113" s="1">
        <f t="shared" si="7"/>
        <v>-2.9351994688667054</v>
      </c>
      <c r="F113" s="1">
        <f t="shared" si="9"/>
        <v>-2.6177050755278986E-2</v>
      </c>
      <c r="H113" s="1">
        <f t="shared" si="8"/>
        <v>-1.0444423643345866E-2</v>
      </c>
    </row>
    <row r="114" spans="1:8" x14ac:dyDescent="0.25">
      <c r="A114" s="2">
        <v>700</v>
      </c>
      <c r="B114" s="2">
        <f t="shared" si="6"/>
        <v>1.4285714285714286E-3</v>
      </c>
      <c r="C114" s="10">
        <v>-3.8136947580898584E-2</v>
      </c>
      <c r="E114" s="1">
        <f t="shared" si="7"/>
        <v>-2.9827038754885811</v>
      </c>
      <c r="F114" s="1">
        <f t="shared" si="9"/>
        <v>-3.8136947580898584E-2</v>
      </c>
      <c r="H114" s="1">
        <f t="shared" si="8"/>
        <v>-1.5216322141204252E-2</v>
      </c>
    </row>
    <row r="115" spans="1:8" x14ac:dyDescent="0.25">
      <c r="A115" s="2">
        <v>800</v>
      </c>
      <c r="B115" s="2">
        <f t="shared" si="6"/>
        <v>1.25E-3</v>
      </c>
      <c r="C115" s="10">
        <v>-4.8284980883674722E-2</v>
      </c>
      <c r="E115" s="1">
        <f t="shared" si="7"/>
        <v>-3.0233414397391472</v>
      </c>
      <c r="F115" s="1">
        <f t="shared" si="9"/>
        <v>-4.82849808836745E-2</v>
      </c>
      <c r="H115" s="1">
        <f t="shared" si="8"/>
        <v>-1.9265302293775471E-2</v>
      </c>
    </row>
    <row r="116" spans="1:8" x14ac:dyDescent="0.25">
      <c r="A116" s="2">
        <v>900</v>
      </c>
      <c r="B116" s="2">
        <f t="shared" si="6"/>
        <v>1.1111111111111111E-3</v>
      </c>
      <c r="C116" s="10">
        <v>-5.7078707276966512E-2</v>
      </c>
      <c r="E116" s="1">
        <f t="shared" si="7"/>
        <v>-3.0588043564590732</v>
      </c>
      <c r="F116" s="1">
        <f t="shared" si="9"/>
        <v>-5.7078707276966734E-2</v>
      </c>
      <c r="H116" s="1">
        <f t="shared" si="8"/>
        <v>-2.2773925351195105E-2</v>
      </c>
    </row>
    <row r="117" spans="1:8" x14ac:dyDescent="0.25">
      <c r="A117" s="2">
        <v>1000</v>
      </c>
      <c r="B117" s="2">
        <f t="shared" si="6"/>
        <v>1E-3</v>
      </c>
      <c r="C117" s="10">
        <v>-6.482383663877167E-2</v>
      </c>
      <c r="E117" s="1">
        <f t="shared" si="7"/>
        <v>-3.0902323061678132</v>
      </c>
      <c r="F117" s="1">
        <f t="shared" si="9"/>
        <v>-6.4823836638771448E-2</v>
      </c>
      <c r="H117" s="1">
        <f t="shared" si="8"/>
        <v>-2.5864166990081493E-2</v>
      </c>
    </row>
  </sheetData>
  <sheetProtection password="EAE2" sheet="1" objects="1" scenarios="1" selectLockedCells="1" selectUnlockedCells="1"/>
  <pageMargins left="0.7" right="0.7" top="0.75" bottom="0.75" header="0.3" footer="0.3"/>
  <pageSetup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7"/>
  <sheetViews>
    <sheetView workbookViewId="0">
      <pane ySplit="2" topLeftCell="A3" activePane="bottomLeft" state="frozen"/>
      <selection pane="bottomLeft" activeCell="P3" sqref="P3"/>
    </sheetView>
  </sheetViews>
  <sheetFormatPr defaultRowHeight="15" x14ac:dyDescent="0.25"/>
  <cols>
    <col min="1" max="16384" width="9.140625" style="9"/>
  </cols>
  <sheetData>
    <row r="1" spans="1:16" x14ac:dyDescent="0.25">
      <c r="J1" s="6" t="s">
        <v>3</v>
      </c>
      <c r="K1" s="6" t="s">
        <v>4</v>
      </c>
      <c r="L1" s="6" t="s">
        <v>5</v>
      </c>
      <c r="M1" s="7"/>
      <c r="N1" s="8" t="s">
        <v>4</v>
      </c>
      <c r="O1" s="8" t="s">
        <v>7</v>
      </c>
      <c r="P1" s="7" t="s">
        <v>8</v>
      </c>
    </row>
    <row r="2" spans="1:16" ht="18" x14ac:dyDescent="0.25">
      <c r="A2" s="11" t="s">
        <v>0</v>
      </c>
      <c r="B2" s="11" t="s">
        <v>1</v>
      </c>
      <c r="C2" s="11" t="s">
        <v>2</v>
      </c>
      <c r="E2" s="11" t="s">
        <v>6</v>
      </c>
      <c r="F2" s="11" t="s">
        <v>2</v>
      </c>
      <c r="H2" s="11" t="s">
        <v>9</v>
      </c>
      <c r="J2" s="9">
        <v>0.96960000000000002</v>
      </c>
      <c r="K2" s="9">
        <v>0.28877000000000003</v>
      </c>
      <c r="L2" s="9">
        <v>-0.20831</v>
      </c>
      <c r="N2">
        <v>1.1000000000000001E-3</v>
      </c>
      <c r="O2" s="9">
        <v>1.1225000000000001</v>
      </c>
      <c r="P2" s="5">
        <f>'Low Flow Calculation'!E9</f>
        <v>100</v>
      </c>
    </row>
    <row r="3" spans="1:16" x14ac:dyDescent="0.25">
      <c r="A3" s="10">
        <v>1.0062500000000001</v>
      </c>
      <c r="B3" s="10">
        <f>1/A3</f>
        <v>0.99378881987577627</v>
      </c>
      <c r="C3" s="16">
        <v>1.9168274632544016</v>
      </c>
      <c r="E3" s="9">
        <f>NORMSINV(B3)</f>
        <v>2.499913589178985</v>
      </c>
      <c r="F3" s="9">
        <f t="shared" ref="F3:F34" si="0">$J$2+$K$2*($L$2)^(-1)*(1-EXP(-$L$2*E3))</f>
        <v>1.9168274632544016</v>
      </c>
      <c r="H3" s="9">
        <f>F3*$N$2*($P$2)^$O$2</f>
        <v>0.37065998876933987</v>
      </c>
    </row>
    <row r="4" spans="1:16" x14ac:dyDescent="0.25">
      <c r="A4" s="10">
        <v>1.0125</v>
      </c>
      <c r="B4" s="10">
        <f t="shared" ref="B4:B67" si="1">1/A4</f>
        <v>0.98765432098765438</v>
      </c>
      <c r="C4" s="16">
        <v>1.7967017775682304</v>
      </c>
      <c r="E4" s="9">
        <f t="shared" ref="E4:E67" si="2">NORMSINV(B4)</f>
        <v>2.2461975356408188</v>
      </c>
      <c r="F4" s="9">
        <f t="shared" si="0"/>
        <v>1.7967017775682306</v>
      </c>
      <c r="H4" s="9">
        <f t="shared" ref="H4:H67" si="3">F4*$N$2*($P$2)^$O$2</f>
        <v>0.34743109302316288</v>
      </c>
    </row>
    <row r="5" spans="1:16" x14ac:dyDescent="0.25">
      <c r="A5" s="10">
        <v>1.0249999999999999</v>
      </c>
      <c r="B5" s="10">
        <f t="shared" si="1"/>
        <v>0.97560975609756106</v>
      </c>
      <c r="C5" s="16">
        <v>1.6731712278920439</v>
      </c>
      <c r="E5" s="9">
        <f t="shared" si="2"/>
        <v>1.9705053031703308</v>
      </c>
      <c r="F5" s="9">
        <f t="shared" si="0"/>
        <v>1.6731712278920439</v>
      </c>
      <c r="H5" s="9">
        <f t="shared" si="3"/>
        <v>0.3235437932878456</v>
      </c>
    </row>
    <row r="6" spans="1:16" x14ac:dyDescent="0.25">
      <c r="A6" s="10">
        <v>1.05</v>
      </c>
      <c r="B6" s="10">
        <f t="shared" si="1"/>
        <v>0.95238095238095233</v>
      </c>
      <c r="C6" s="16">
        <v>1.5457046341581355</v>
      </c>
      <c r="E6" s="9">
        <f t="shared" si="2"/>
        <v>1.6683911939470786</v>
      </c>
      <c r="F6" s="9">
        <f t="shared" si="0"/>
        <v>1.5457046341581355</v>
      </c>
      <c r="H6" s="9">
        <f t="shared" si="3"/>
        <v>0.29889537442511677</v>
      </c>
    </row>
    <row r="7" spans="1:16" x14ac:dyDescent="0.25">
      <c r="A7" s="10">
        <v>1.1000000000000001</v>
      </c>
      <c r="B7" s="10">
        <f t="shared" si="1"/>
        <v>0.90909090909090906</v>
      </c>
      <c r="C7" s="16">
        <v>1.4141139790169888</v>
      </c>
      <c r="E7" s="9">
        <f t="shared" si="2"/>
        <v>1.3351777361189361</v>
      </c>
      <c r="F7" s="9">
        <f t="shared" si="0"/>
        <v>1.4141139790169885</v>
      </c>
      <c r="H7" s="9">
        <f t="shared" si="3"/>
        <v>0.27344947921973589</v>
      </c>
    </row>
    <row r="8" spans="1:16" x14ac:dyDescent="0.25">
      <c r="A8" s="10">
        <v>1.25</v>
      </c>
      <c r="B8" s="10">
        <f t="shared" si="1"/>
        <v>0.8</v>
      </c>
      <c r="C8" s="16">
        <v>1.235240723698914</v>
      </c>
      <c r="E8" s="9">
        <f t="shared" si="2"/>
        <v>0.84162123357291474</v>
      </c>
      <c r="F8" s="9">
        <f t="shared" si="0"/>
        <v>1.235240723698914</v>
      </c>
      <c r="H8" s="9">
        <f t="shared" si="3"/>
        <v>0.23886047208251221</v>
      </c>
    </row>
    <row r="9" spans="1:16" x14ac:dyDescent="0.25">
      <c r="A9" s="10">
        <v>1.5</v>
      </c>
      <c r="B9" s="10">
        <f t="shared" si="1"/>
        <v>0.66666666666666663</v>
      </c>
      <c r="C9" s="16">
        <v>1.0997318590346934</v>
      </c>
      <c r="E9" s="9">
        <f t="shared" si="2"/>
        <v>0.4307272992954575</v>
      </c>
      <c r="F9" s="9">
        <f t="shared" si="0"/>
        <v>1.0997318590346934</v>
      </c>
      <c r="H9" s="9">
        <f t="shared" si="3"/>
        <v>0.21265690644217591</v>
      </c>
    </row>
    <row r="10" spans="1:16" x14ac:dyDescent="0.25">
      <c r="A10" s="19">
        <v>2</v>
      </c>
      <c r="B10" s="10">
        <f t="shared" si="1"/>
        <v>0.5</v>
      </c>
      <c r="C10" s="14">
        <v>0.96960000000000002</v>
      </c>
      <c r="E10" s="9">
        <f t="shared" si="2"/>
        <v>0</v>
      </c>
      <c r="F10" s="9">
        <f t="shared" si="0"/>
        <v>0.96960000000000002</v>
      </c>
      <c r="H10" s="20">
        <f t="shared" si="3"/>
        <v>0.18749310097037847</v>
      </c>
    </row>
    <row r="11" spans="1:16" x14ac:dyDescent="0.25">
      <c r="A11" s="10">
        <v>3</v>
      </c>
      <c r="B11" s="10">
        <f t="shared" si="1"/>
        <v>0.33333333333333331</v>
      </c>
      <c r="C11" s="14">
        <v>0.85063570180245807</v>
      </c>
      <c r="E11" s="9">
        <f t="shared" si="2"/>
        <v>-0.43072729929545767</v>
      </c>
      <c r="F11" s="9">
        <f t="shared" si="0"/>
        <v>0.85063570180245796</v>
      </c>
      <c r="H11" s="9">
        <f t="shared" si="3"/>
        <v>0.16448878457823538</v>
      </c>
    </row>
    <row r="12" spans="1:16" x14ac:dyDescent="0.25">
      <c r="A12" s="10">
        <v>4</v>
      </c>
      <c r="B12" s="10">
        <f t="shared" si="1"/>
        <v>0.25</v>
      </c>
      <c r="C12" s="14">
        <v>0.78789170005054698</v>
      </c>
      <c r="E12" s="9">
        <f t="shared" si="2"/>
        <v>-0.67448975019608193</v>
      </c>
      <c r="F12" s="9">
        <f t="shared" si="0"/>
        <v>0.78789170005054687</v>
      </c>
      <c r="H12" s="9">
        <f t="shared" si="3"/>
        <v>0.15235587672370085</v>
      </c>
    </row>
    <row r="13" spans="1:16" x14ac:dyDescent="0.25">
      <c r="A13" s="19">
        <v>5</v>
      </c>
      <c r="B13" s="10">
        <f t="shared" si="1"/>
        <v>0.2</v>
      </c>
      <c r="C13" s="14">
        <v>0.74667695686228408</v>
      </c>
      <c r="E13" s="9">
        <f t="shared" si="2"/>
        <v>-0.84162123357291452</v>
      </c>
      <c r="F13" s="9">
        <f t="shared" si="0"/>
        <v>0.74667695686228386</v>
      </c>
      <c r="H13" s="20">
        <f t="shared" si="3"/>
        <v>0.14438611599137285</v>
      </c>
    </row>
    <row r="14" spans="1:16" x14ac:dyDescent="0.25">
      <c r="A14" s="10">
        <v>6</v>
      </c>
      <c r="B14" s="10">
        <f t="shared" si="1"/>
        <v>0.16666666666666666</v>
      </c>
      <c r="C14" s="14">
        <v>0.71658737504720715</v>
      </c>
      <c r="E14" s="9">
        <f t="shared" si="2"/>
        <v>-0.96742156610170071</v>
      </c>
      <c r="F14" s="9">
        <f t="shared" si="0"/>
        <v>0.71658737504720726</v>
      </c>
      <c r="H14" s="9">
        <f t="shared" si="3"/>
        <v>0.13856764548661768</v>
      </c>
    </row>
    <row r="15" spans="1:16" x14ac:dyDescent="0.25">
      <c r="A15" s="10">
        <v>7</v>
      </c>
      <c r="B15" s="10">
        <f t="shared" si="1"/>
        <v>0.14285714285714285</v>
      </c>
      <c r="C15" s="14">
        <v>0.69319061781118374</v>
      </c>
      <c r="E15" s="9">
        <f t="shared" si="2"/>
        <v>-1.0675705238781419</v>
      </c>
      <c r="F15" s="9">
        <f t="shared" si="0"/>
        <v>0.69319061781118374</v>
      </c>
      <c r="H15" s="9">
        <f t="shared" si="3"/>
        <v>0.13404337716273854</v>
      </c>
    </row>
    <row r="16" spans="1:16" x14ac:dyDescent="0.25">
      <c r="A16" s="10">
        <v>8</v>
      </c>
      <c r="B16" s="10">
        <f t="shared" si="1"/>
        <v>0.125</v>
      </c>
      <c r="C16" s="14">
        <v>0.67421693585635323</v>
      </c>
      <c r="E16" s="9">
        <f t="shared" si="2"/>
        <v>-1.1503493803760083</v>
      </c>
      <c r="F16" s="9">
        <f t="shared" si="0"/>
        <v>0.67421693585635323</v>
      </c>
      <c r="H16" s="9">
        <f t="shared" si="3"/>
        <v>0.13037440597200334</v>
      </c>
    </row>
    <row r="17" spans="1:8" x14ac:dyDescent="0.25">
      <c r="A17" s="10">
        <v>9</v>
      </c>
      <c r="B17" s="10">
        <f t="shared" si="1"/>
        <v>0.1111111111111111</v>
      </c>
      <c r="C17" s="14">
        <v>0.65836047469040326</v>
      </c>
      <c r="E17" s="9">
        <f t="shared" si="2"/>
        <v>-1.2206403488473501</v>
      </c>
      <c r="F17" s="9">
        <f t="shared" si="0"/>
        <v>0.65836047469040304</v>
      </c>
      <c r="H17" s="9">
        <f t="shared" si="3"/>
        <v>0.12730821674508461</v>
      </c>
    </row>
    <row r="18" spans="1:8" x14ac:dyDescent="0.25">
      <c r="A18" s="19">
        <v>10</v>
      </c>
      <c r="B18" s="10">
        <f t="shared" si="1"/>
        <v>0.1</v>
      </c>
      <c r="C18" s="14">
        <v>0.64480645046806362</v>
      </c>
      <c r="E18" s="9">
        <f t="shared" si="2"/>
        <v>-1.2815515655446006</v>
      </c>
      <c r="F18" s="9">
        <f t="shared" si="0"/>
        <v>0.64480645046806373</v>
      </c>
      <c r="H18" s="20">
        <f t="shared" si="3"/>
        <v>0.12468725342817659</v>
      </c>
    </row>
    <row r="19" spans="1:8" x14ac:dyDescent="0.25">
      <c r="A19" s="10">
        <v>11</v>
      </c>
      <c r="B19" s="10">
        <f t="shared" si="1"/>
        <v>9.0909090909090912E-2</v>
      </c>
      <c r="C19" s="14">
        <v>0.63301502974678847</v>
      </c>
      <c r="E19" s="9">
        <f t="shared" si="2"/>
        <v>-1.3351777361189361</v>
      </c>
      <c r="F19" s="9">
        <f t="shared" si="0"/>
        <v>0.63301502974678847</v>
      </c>
      <c r="H19" s="9">
        <f t="shared" si="3"/>
        <v>0.12240712756609091</v>
      </c>
    </row>
    <row r="20" spans="1:8" x14ac:dyDescent="0.25">
      <c r="A20" s="10">
        <v>12</v>
      </c>
      <c r="B20" s="10">
        <f t="shared" si="1"/>
        <v>8.3333333333333329E-2</v>
      </c>
      <c r="C20" s="14">
        <v>0.6226115881276868</v>
      </c>
      <c r="E20" s="9">
        <f t="shared" si="2"/>
        <v>-1.3829941271006392</v>
      </c>
      <c r="F20" s="9">
        <f t="shared" si="0"/>
        <v>0.62261158812768658</v>
      </c>
      <c r="H20" s="9">
        <f t="shared" si="3"/>
        <v>0.12039539744033831</v>
      </c>
    </row>
    <row r="21" spans="1:8" x14ac:dyDescent="0.25">
      <c r="A21" s="10">
        <v>13</v>
      </c>
      <c r="B21" s="10">
        <f t="shared" si="1"/>
        <v>7.6923076923076927E-2</v>
      </c>
      <c r="C21" s="14">
        <v>0.6133263821038033</v>
      </c>
      <c r="E21" s="9">
        <f t="shared" si="2"/>
        <v>-1.4260768722728474</v>
      </c>
      <c r="F21" s="9">
        <f t="shared" si="0"/>
        <v>0.6133263821038033</v>
      </c>
      <c r="H21" s="9">
        <f t="shared" si="3"/>
        <v>0.11859990231805417</v>
      </c>
    </row>
    <row r="22" spans="1:8" x14ac:dyDescent="0.25">
      <c r="A22" s="10">
        <v>14</v>
      </c>
      <c r="B22" s="10">
        <f t="shared" si="1"/>
        <v>7.1428571428571425E-2</v>
      </c>
      <c r="C22" s="14">
        <v>0.60495925383225058</v>
      </c>
      <c r="E22" s="9">
        <f t="shared" si="2"/>
        <v>-1.4652337926855223</v>
      </c>
      <c r="F22" s="9">
        <f t="shared" si="0"/>
        <v>0.60495925383225058</v>
      </c>
      <c r="H22" s="9">
        <f t="shared" si="3"/>
        <v>0.11698193735739994</v>
      </c>
    </row>
    <row r="23" spans="1:8" x14ac:dyDescent="0.25">
      <c r="A23" s="10">
        <v>15</v>
      </c>
      <c r="B23" s="10">
        <f t="shared" si="1"/>
        <v>6.6666666666666666E-2</v>
      </c>
      <c r="C23" s="14">
        <v>0.59735791672346616</v>
      </c>
      <c r="E23" s="9">
        <f t="shared" si="2"/>
        <v>-1.5010859460440247</v>
      </c>
      <c r="F23" s="9">
        <f t="shared" si="0"/>
        <v>0.59735791672346616</v>
      </c>
      <c r="H23" s="9">
        <f t="shared" si="3"/>
        <v>0.11551205465726874</v>
      </c>
    </row>
    <row r="24" spans="1:8" x14ac:dyDescent="0.25">
      <c r="A24" s="10">
        <v>16</v>
      </c>
      <c r="B24" s="10">
        <f t="shared" si="1"/>
        <v>6.25E-2</v>
      </c>
      <c r="C24" s="14">
        <v>0.59040403008764519</v>
      </c>
      <c r="E24" s="9">
        <f t="shared" si="2"/>
        <v>-1.5341205443525459</v>
      </c>
      <c r="F24" s="9">
        <f t="shared" si="0"/>
        <v>0.59040403008764519</v>
      </c>
      <c r="H24" s="9">
        <f t="shared" si="3"/>
        <v>0.11416737048941958</v>
      </c>
    </row>
    <row r="25" spans="1:8" x14ac:dyDescent="0.25">
      <c r="A25" s="10">
        <v>17</v>
      </c>
      <c r="B25" s="10">
        <f t="shared" si="1"/>
        <v>5.8823529411764705E-2</v>
      </c>
      <c r="C25" s="14">
        <v>0.5840039518779665</v>
      </c>
      <c r="E25" s="9">
        <f t="shared" si="2"/>
        <v>-1.5647264713617985</v>
      </c>
      <c r="F25" s="9">
        <f t="shared" si="0"/>
        <v>0.5840039518779665</v>
      </c>
      <c r="H25" s="9">
        <f t="shared" si="3"/>
        <v>0.11292977714166216</v>
      </c>
    </row>
    <row r="26" spans="1:8" x14ac:dyDescent="0.25">
      <c r="A26" s="10">
        <v>18</v>
      </c>
      <c r="B26" s="10">
        <f t="shared" si="1"/>
        <v>5.5555555555555552E-2</v>
      </c>
      <c r="C26" s="14">
        <v>0.57808241256775728</v>
      </c>
      <c r="E26" s="9">
        <f t="shared" si="2"/>
        <v>-1.5932188180230502</v>
      </c>
      <c r="F26" s="9">
        <f t="shared" si="0"/>
        <v>0.57808241256775728</v>
      </c>
      <c r="H26" s="9">
        <f t="shared" si="3"/>
        <v>0.11178471962537798</v>
      </c>
    </row>
    <row r="27" spans="1:8" x14ac:dyDescent="0.25">
      <c r="A27" s="10">
        <v>19</v>
      </c>
      <c r="B27" s="10">
        <f t="shared" si="1"/>
        <v>5.2631578947368418E-2</v>
      </c>
      <c r="C27" s="14">
        <v>0.57257807483062606</v>
      </c>
      <c r="E27" s="9">
        <f t="shared" si="2"/>
        <v>-1.6198562586382697</v>
      </c>
      <c r="F27" s="9">
        <f t="shared" si="0"/>
        <v>0.57257807483062606</v>
      </c>
      <c r="H27" s="9">
        <f t="shared" si="3"/>
        <v>0.11072033704377424</v>
      </c>
    </row>
    <row r="28" spans="1:8" x14ac:dyDescent="0.25">
      <c r="A28" s="10">
        <v>20</v>
      </c>
      <c r="B28" s="10">
        <f t="shared" si="1"/>
        <v>0.05</v>
      </c>
      <c r="C28" s="14">
        <v>0.56744034626734674</v>
      </c>
      <c r="E28" s="9">
        <f t="shared" si="2"/>
        <v>-1.6448536269514726</v>
      </c>
      <c r="F28" s="9">
        <f t="shared" si="0"/>
        <v>0.56744034626734674</v>
      </c>
      <c r="H28" s="9">
        <f t="shared" si="3"/>
        <v>0.10972684626378935</v>
      </c>
    </row>
    <row r="29" spans="1:8" x14ac:dyDescent="0.25">
      <c r="A29" s="10">
        <v>21</v>
      </c>
      <c r="B29" s="10">
        <f t="shared" si="1"/>
        <v>4.7619047619047616E-2</v>
      </c>
      <c r="C29" s="14">
        <v>0.5626270460139744</v>
      </c>
      <c r="E29" s="9">
        <f t="shared" si="2"/>
        <v>-1.6683911939470788</v>
      </c>
      <c r="F29" s="9">
        <f t="shared" si="0"/>
        <v>0.5626270460139744</v>
      </c>
      <c r="H29" s="9">
        <f t="shared" si="3"/>
        <v>0.10879609070437694</v>
      </c>
    </row>
    <row r="30" spans="1:8" x14ac:dyDescent="0.25">
      <c r="A30" s="10">
        <v>22</v>
      </c>
      <c r="B30" s="10">
        <f t="shared" si="1"/>
        <v>4.5454545454545456E-2</v>
      </c>
      <c r="C30" s="14">
        <v>0.5581026663268438</v>
      </c>
      <c r="E30" s="9">
        <f t="shared" si="2"/>
        <v>-1.6906216295848977</v>
      </c>
      <c r="F30" s="9">
        <f t="shared" si="0"/>
        <v>0.55810266632684391</v>
      </c>
      <c r="H30" s="9">
        <f t="shared" si="3"/>
        <v>0.10792120417641954</v>
      </c>
    </row>
    <row r="31" spans="1:8" x14ac:dyDescent="0.25">
      <c r="A31" s="10">
        <v>23</v>
      </c>
      <c r="B31" s="10">
        <f t="shared" si="1"/>
        <v>4.3478260869565216E-2</v>
      </c>
      <c r="C31" s="14">
        <v>0.55383705703546049</v>
      </c>
      <c r="E31" s="9">
        <f t="shared" si="2"/>
        <v>-1.7116753065097285</v>
      </c>
      <c r="F31" s="9">
        <f t="shared" si="0"/>
        <v>0.55383705703546049</v>
      </c>
      <c r="H31" s="9">
        <f t="shared" si="3"/>
        <v>0.10709635649328264</v>
      </c>
    </row>
    <row r="32" spans="1:8" x14ac:dyDescent="0.25">
      <c r="A32" s="10">
        <v>24</v>
      </c>
      <c r="B32" s="10">
        <f t="shared" si="1"/>
        <v>4.1666666666666664E-2</v>
      </c>
      <c r="C32" s="14">
        <v>0.54980441591751572</v>
      </c>
      <c r="E32" s="9">
        <f t="shared" si="2"/>
        <v>-1.7316643961222451</v>
      </c>
      <c r="F32" s="9">
        <f t="shared" si="0"/>
        <v>0.54980441591751572</v>
      </c>
      <c r="H32" s="9">
        <f t="shared" si="3"/>
        <v>0.10631655823801849</v>
      </c>
    </row>
    <row r="33" spans="1:8" x14ac:dyDescent="0.25">
      <c r="A33" s="19">
        <v>25</v>
      </c>
      <c r="B33" s="10">
        <f t="shared" si="1"/>
        <v>0.04</v>
      </c>
      <c r="C33" s="14">
        <v>0.54598250395537162</v>
      </c>
      <c r="E33" s="9">
        <f t="shared" si="2"/>
        <v>-1.7506860712521695</v>
      </c>
      <c r="F33" s="9">
        <f t="shared" si="0"/>
        <v>0.54598250395537162</v>
      </c>
      <c r="H33" s="20">
        <f t="shared" si="3"/>
        <v>0.10557750901625883</v>
      </c>
    </row>
    <row r="34" spans="1:8" x14ac:dyDescent="0.25">
      <c r="A34" s="10">
        <v>26</v>
      </c>
      <c r="B34" s="10">
        <f t="shared" si="1"/>
        <v>3.8461538461538464E-2</v>
      </c>
      <c r="C34" s="14">
        <v>0.54235202830970608</v>
      </c>
      <c r="E34" s="9">
        <f t="shared" si="2"/>
        <v>-1.7688250385187059</v>
      </c>
      <c r="F34" s="9">
        <f t="shared" si="0"/>
        <v>0.54235202830970619</v>
      </c>
      <c r="H34" s="9">
        <f t="shared" si="3"/>
        <v>0.10487547814084294</v>
      </c>
    </row>
    <row r="35" spans="1:8" x14ac:dyDescent="0.25">
      <c r="A35" s="10">
        <v>27</v>
      </c>
      <c r="B35" s="10">
        <f t="shared" si="1"/>
        <v>3.7037037037037035E-2</v>
      </c>
      <c r="C35" s="14">
        <v>0.5388961520338803</v>
      </c>
      <c r="E35" s="9">
        <f t="shared" si="2"/>
        <v>-1.7861555612610771</v>
      </c>
      <c r="F35" s="9">
        <f t="shared" ref="F35:F66" si="4">$J$2+$K$2*($L$2)^(-1)*(1-EXP(-$L$2*E35))</f>
        <v>0.53889615203388019</v>
      </c>
      <c r="H35" s="9">
        <f t="shared" si="3"/>
        <v>0.10420720982450157</v>
      </c>
    </row>
    <row r="36" spans="1:8" x14ac:dyDescent="0.25">
      <c r="A36" s="10">
        <v>28</v>
      </c>
      <c r="B36" s="10">
        <f t="shared" si="1"/>
        <v>3.5714285714285712E-2</v>
      </c>
      <c r="C36" s="14">
        <v>0.53560010072254172</v>
      </c>
      <c r="E36" s="9">
        <f t="shared" si="2"/>
        <v>-1.8027430907391901</v>
      </c>
      <c r="F36" s="9">
        <f t="shared" si="4"/>
        <v>0.53560010072254172</v>
      </c>
      <c r="H36" s="9">
        <f t="shared" si="3"/>
        <v>0.10356984711686922</v>
      </c>
    </row>
    <row r="37" spans="1:8" x14ac:dyDescent="0.25">
      <c r="A37" s="10">
        <v>29</v>
      </c>
      <c r="B37" s="10">
        <f t="shared" si="1"/>
        <v>3.4482758620689655E-2</v>
      </c>
      <c r="C37" s="14">
        <v>0.53245084412019694</v>
      </c>
      <c r="E37" s="9">
        <f t="shared" si="2"/>
        <v>-1.8186455928500598</v>
      </c>
      <c r="F37" s="9">
        <f t="shared" si="4"/>
        <v>0.53245084412019683</v>
      </c>
      <c r="H37" s="9">
        <f t="shared" si="3"/>
        <v>0.1029608703366247</v>
      </c>
    </row>
    <row r="38" spans="1:8" x14ac:dyDescent="0.25">
      <c r="A38" s="10">
        <v>30</v>
      </c>
      <c r="B38" s="10">
        <f t="shared" si="1"/>
        <v>3.3333333333333333E-2</v>
      </c>
      <c r="C38" s="14">
        <v>0.52943683628872351</v>
      </c>
      <c r="E38" s="9">
        <f t="shared" si="2"/>
        <v>-1.8339146358159142</v>
      </c>
      <c r="F38" s="9">
        <f t="shared" si="4"/>
        <v>0.5294368362887234</v>
      </c>
      <c r="H38" s="9">
        <f t="shared" si="3"/>
        <v>0.10237804682726831</v>
      </c>
    </row>
    <row r="39" spans="1:8" x14ac:dyDescent="0.25">
      <c r="A39" s="10">
        <v>31</v>
      </c>
      <c r="B39" s="10">
        <f t="shared" si="1"/>
        <v>3.2258064516129031E-2</v>
      </c>
      <c r="C39" s="14">
        <v>0.52654780195261264</v>
      </c>
      <c r="E39" s="9">
        <f t="shared" si="2"/>
        <v>-1.8485962885014084</v>
      </c>
      <c r="F39" s="9">
        <f t="shared" si="4"/>
        <v>0.52654780195261264</v>
      </c>
      <c r="H39" s="9">
        <f t="shared" si="3"/>
        <v>0.10181938964235979</v>
      </c>
    </row>
    <row r="40" spans="1:8" x14ac:dyDescent="0.25">
      <c r="A40" s="10">
        <v>32</v>
      </c>
      <c r="B40" s="10">
        <f t="shared" si="1"/>
        <v>3.125E-2</v>
      </c>
      <c r="C40" s="14">
        <v>0.52377455957655428</v>
      </c>
      <c r="E40" s="9">
        <f t="shared" si="2"/>
        <v>-1.8627318674216511</v>
      </c>
      <c r="F40" s="9">
        <f t="shared" si="4"/>
        <v>0.52377455957655417</v>
      </c>
      <c r="H40" s="9">
        <f t="shared" si="3"/>
        <v>0.10128312333374832</v>
      </c>
    </row>
    <row r="41" spans="1:8" x14ac:dyDescent="0.25">
      <c r="A41" s="10">
        <v>33</v>
      </c>
      <c r="B41" s="10">
        <f t="shared" si="1"/>
        <v>3.0303030303030304E-2</v>
      </c>
      <c r="C41" s="14">
        <v>0.52110887389905658</v>
      </c>
      <c r="E41" s="9">
        <f t="shared" si="2"/>
        <v>-1.8763585618945948</v>
      </c>
      <c r="F41" s="9">
        <f t="shared" si="4"/>
        <v>0.52110887389905658</v>
      </c>
      <c r="H41" s="9">
        <f t="shared" si="3"/>
        <v>0.10076765543576323</v>
      </c>
    </row>
    <row r="42" spans="1:8" x14ac:dyDescent="0.25">
      <c r="A42" s="10">
        <v>34</v>
      </c>
      <c r="B42" s="10">
        <f t="shared" si="1"/>
        <v>2.9411764705882353E-2</v>
      </c>
      <c r="C42" s="14">
        <v>0.51854333226568716</v>
      </c>
      <c r="E42" s="9">
        <f t="shared" si="2"/>
        <v>-1.8895099603334302</v>
      </c>
      <c r="F42" s="9">
        <f t="shared" si="4"/>
        <v>0.51854333226568716</v>
      </c>
      <c r="H42" s="9">
        <f t="shared" si="3"/>
        <v>0.10027155255157486</v>
      </c>
    </row>
    <row r="43" spans="1:8" x14ac:dyDescent="0.25">
      <c r="A43" s="10">
        <v>35</v>
      </c>
      <c r="B43" s="10">
        <f t="shared" si="1"/>
        <v>2.8571428571428571E-2</v>
      </c>
      <c r="C43" s="14">
        <v>0.51607124032741791</v>
      </c>
      <c r="E43" s="9">
        <f t="shared" si="2"/>
        <v>-1.9022164957820151</v>
      </c>
      <c r="F43" s="9">
        <f t="shared" si="4"/>
        <v>0.5160712403274178</v>
      </c>
      <c r="H43" s="9">
        <f t="shared" si="3"/>
        <v>9.9793520184217208E-2</v>
      </c>
    </row>
    <row r="44" spans="1:8" x14ac:dyDescent="0.25">
      <c r="A44" s="10">
        <v>36</v>
      </c>
      <c r="B44" s="10">
        <f t="shared" si="1"/>
        <v>2.7777777777777776E-2</v>
      </c>
      <c r="C44" s="14">
        <v>0.51368653359990835</v>
      </c>
      <c r="E44" s="9">
        <f t="shared" si="2"/>
        <v>-1.9145058250555569</v>
      </c>
      <c r="F44" s="9">
        <f t="shared" si="4"/>
        <v>0.51368653359990835</v>
      </c>
      <c r="H44" s="9">
        <f t="shared" si="3"/>
        <v>9.9332385634665149E-2</v>
      </c>
    </row>
    <row r="45" spans="1:8" x14ac:dyDescent="0.25">
      <c r="A45" s="10">
        <v>37</v>
      </c>
      <c r="B45" s="10">
        <f t="shared" si="1"/>
        <v>2.7027027027027029E-2</v>
      </c>
      <c r="C45" s="14">
        <v>0.51138370209413209</v>
      </c>
      <c r="E45" s="9">
        <f t="shared" si="2"/>
        <v>-1.9264031529639816</v>
      </c>
      <c r="F45" s="9">
        <f t="shared" si="4"/>
        <v>0.51138370209413186</v>
      </c>
      <c r="H45" s="9">
        <f t="shared" si="3"/>
        <v>9.8887083427538172E-2</v>
      </c>
    </row>
    <row r="46" spans="1:8" x14ac:dyDescent="0.25">
      <c r="A46" s="10">
        <v>38</v>
      </c>
      <c r="B46" s="10">
        <f t="shared" si="1"/>
        <v>2.6315789473684209E-2</v>
      </c>
      <c r="C46" s="14">
        <v>0.5091577257820914</v>
      </c>
      <c r="E46" s="9">
        <f t="shared" si="2"/>
        <v>-1.9379315108528286</v>
      </c>
      <c r="F46" s="9">
        <f t="shared" si="4"/>
        <v>0.5091577257820914</v>
      </c>
      <c r="H46" s="9">
        <f t="shared" si="3"/>
        <v>9.8456642832002811E-2</v>
      </c>
    </row>
    <row r="47" spans="1:8" x14ac:dyDescent="0.25">
      <c r="A47" s="10">
        <v>39</v>
      </c>
      <c r="B47" s="10">
        <f t="shared" si="1"/>
        <v>2.564102564102564E-2</v>
      </c>
      <c r="C47" s="14">
        <v>0.50700401909319437</v>
      </c>
      <c r="E47" s="9">
        <f t="shared" si="2"/>
        <v>-1.9491119969398878</v>
      </c>
      <c r="F47" s="9">
        <f t="shared" si="4"/>
        <v>0.50700401909319448</v>
      </c>
      <c r="H47" s="9">
        <f t="shared" si="3"/>
        <v>9.8040177128948039E-2</v>
      </c>
    </row>
    <row r="48" spans="1:8" x14ac:dyDescent="0.25">
      <c r="A48" s="10">
        <v>40</v>
      </c>
      <c r="B48" s="10">
        <f t="shared" si="1"/>
        <v>2.5000000000000001E-2</v>
      </c>
      <c r="C48" s="14">
        <v>0.50491838297628266</v>
      </c>
      <c r="E48" s="9">
        <f t="shared" si="2"/>
        <v>-1.9599639845400538</v>
      </c>
      <c r="F48" s="9">
        <f t="shared" si="4"/>
        <v>0.50491838297628266</v>
      </c>
      <c r="H48" s="9">
        <f t="shared" si="3"/>
        <v>9.763687434114314E-2</v>
      </c>
    </row>
    <row r="49" spans="1:8" x14ac:dyDescent="0.25">
      <c r="A49" s="10">
        <v>41</v>
      </c>
      <c r="B49" s="10">
        <f t="shared" si="1"/>
        <v>2.4390243902439025E-2</v>
      </c>
      <c r="C49" s="14">
        <v>0.50289696333093237</v>
      </c>
      <c r="E49" s="9">
        <f t="shared" si="2"/>
        <v>-1.9705053031703286</v>
      </c>
      <c r="F49" s="9">
        <f t="shared" si="4"/>
        <v>0.50289696333093237</v>
      </c>
      <c r="H49" s="9">
        <f t="shared" si="3"/>
        <v>9.7245989195032204E-2</v>
      </c>
    </row>
    <row r="50" spans="1:8" x14ac:dyDescent="0.25">
      <c r="A50" s="10">
        <v>42</v>
      </c>
      <c r="B50" s="10">
        <f t="shared" si="1"/>
        <v>2.3809523809523808E-2</v>
      </c>
      <c r="C50" s="14">
        <v>0.50093621482563566</v>
      </c>
      <c r="E50" s="9">
        <f t="shared" si="2"/>
        <v>-1.9807523966472786</v>
      </c>
      <c r="F50" s="9">
        <f t="shared" si="4"/>
        <v>0.50093621482563566</v>
      </c>
      <c r="H50" s="9">
        <f t="shared" si="3"/>
        <v>9.6866836124197733E-2</v>
      </c>
    </row>
    <row r="51" spans="1:8" x14ac:dyDescent="0.25">
      <c r="A51" s="10">
        <v>43</v>
      </c>
      <c r="B51" s="10">
        <f t="shared" si="1"/>
        <v>2.3255813953488372E-2</v>
      </c>
      <c r="C51" s="14">
        <v>0.49903286929194934</v>
      </c>
      <c r="E51" s="9">
        <f t="shared" si="2"/>
        <v>-1.9907204615820322</v>
      </c>
      <c r="F51" s="9">
        <f t="shared" si="4"/>
        <v>0.49903286929194929</v>
      </c>
      <c r="H51" s="9">
        <f t="shared" si="3"/>
        <v>9.6498783157686813E-2</v>
      </c>
    </row>
    <row r="52" spans="1:8" x14ac:dyDescent="0.25">
      <c r="A52" s="10">
        <v>44</v>
      </c>
      <c r="B52" s="10">
        <f t="shared" si="1"/>
        <v>2.2727272727272728E-2</v>
      </c>
      <c r="C52" s="14">
        <v>0.49718390802193912</v>
      </c>
      <c r="E52" s="9">
        <f t="shared" si="2"/>
        <v>-2.0004235691059797</v>
      </c>
      <c r="F52" s="9">
        <f t="shared" si="4"/>
        <v>0.49718390802193907</v>
      </c>
      <c r="H52" s="9">
        <f t="shared" si="3"/>
        <v>9.6141246563123742E-2</v>
      </c>
    </row>
    <row r="53" spans="1:8" x14ac:dyDescent="0.25">
      <c r="A53" s="10">
        <v>45</v>
      </c>
      <c r="B53" s="10">
        <f t="shared" si="1"/>
        <v>2.2222222222222223E-2</v>
      </c>
      <c r="C53" s="14">
        <v>0.49538653740829303</v>
      </c>
      <c r="E53" s="9">
        <f t="shared" si="2"/>
        <v>-2.0098747721953845</v>
      </c>
      <c r="F53" s="9">
        <f t="shared" si="4"/>
        <v>0.49538653740829297</v>
      </c>
      <c r="H53" s="9">
        <f t="shared" si="3"/>
        <v>9.5793686136199707E-2</v>
      </c>
    </row>
    <row r="54" spans="1:8" x14ac:dyDescent="0.25">
      <c r="A54" s="10">
        <v>46</v>
      </c>
      <c r="B54" s="10">
        <f t="shared" si="1"/>
        <v>2.1739130434782608E-2</v>
      </c>
      <c r="C54" s="14">
        <v>0.4936381674577599</v>
      </c>
      <c r="E54" s="9">
        <f t="shared" si="2"/>
        <v>-2.0190862005831423</v>
      </c>
      <c r="F54" s="9">
        <f t="shared" si="4"/>
        <v>0.4936381674577599</v>
      </c>
      <c r="H54" s="9">
        <f t="shared" si="3"/>
        <v>9.5455601045782157E-2</v>
      </c>
    </row>
    <row r="55" spans="1:8" x14ac:dyDescent="0.25">
      <c r="A55" s="10">
        <v>47</v>
      </c>
      <c r="B55" s="10">
        <f t="shared" si="1"/>
        <v>2.1276595744680851E-2</v>
      </c>
      <c r="C55" s="14">
        <v>0.49193639278332746</v>
      </c>
      <c r="E55" s="9">
        <f t="shared" si="2"/>
        <v>-2.0280691449339061</v>
      </c>
      <c r="F55" s="9">
        <f t="shared" si="4"/>
        <v>0.4919363927833274</v>
      </c>
      <c r="H55" s="9">
        <f t="shared" si="3"/>
        <v>9.5126526158341759E-2</v>
      </c>
    </row>
    <row r="56" spans="1:8" x14ac:dyDescent="0.25">
      <c r="A56" s="10">
        <v>48</v>
      </c>
      <c r="B56" s="10">
        <f t="shared" si="1"/>
        <v>2.0833333333333332E-2</v>
      </c>
      <c r="C56" s="14">
        <v>0.49027897574203677</v>
      </c>
      <c r="E56" s="9">
        <f t="shared" si="2"/>
        <v>-2.0368341317013887</v>
      </c>
      <c r="F56" s="9">
        <f t="shared" si="4"/>
        <v>0.49027897574203672</v>
      </c>
      <c r="H56" s="9">
        <f t="shared" si="3"/>
        <v>9.480602877728489E-2</v>
      </c>
    </row>
    <row r="57" spans="1:8" x14ac:dyDescent="0.25">
      <c r="A57" s="10">
        <v>49</v>
      </c>
      <c r="B57" s="10">
        <f t="shared" si="1"/>
        <v>2.0408163265306121E-2</v>
      </c>
      <c r="C57" s="14">
        <v>0.48866383143617448</v>
      </c>
      <c r="E57" s="9">
        <f t="shared" si="2"/>
        <v>-2.045390989873288</v>
      </c>
      <c r="F57" s="9">
        <f t="shared" si="4"/>
        <v>0.48866383143617442</v>
      </c>
      <c r="H57" s="9">
        <f t="shared" si="3"/>
        <v>9.4493705742609999E-2</v>
      </c>
    </row>
    <row r="58" spans="1:8" x14ac:dyDescent="0.25">
      <c r="A58" s="19">
        <v>50</v>
      </c>
      <c r="B58" s="10">
        <f t="shared" si="1"/>
        <v>0.02</v>
      </c>
      <c r="C58" s="14">
        <v>0.48708901433773949</v>
      </c>
      <c r="E58" s="9">
        <f t="shared" si="2"/>
        <v>-2.0537489106318225</v>
      </c>
      <c r="F58" s="9">
        <f t="shared" si="4"/>
        <v>0.48708901433773949</v>
      </c>
      <c r="H58" s="20">
        <f t="shared" si="3"/>
        <v>9.4189180844459486E-2</v>
      </c>
    </row>
    <row r="59" spans="1:8" x14ac:dyDescent="0.25">
      <c r="A59" s="10">
        <v>51</v>
      </c>
      <c r="B59" s="10">
        <f t="shared" si="1"/>
        <v>1.9607843137254902E-2</v>
      </c>
      <c r="C59" s="14">
        <v>0.48555270633125963</v>
      </c>
      <c r="E59" s="9">
        <f t="shared" si="2"/>
        <v>-2.061916500809462</v>
      </c>
      <c r="F59" s="9">
        <f t="shared" si="4"/>
        <v>0.48555270633125974</v>
      </c>
      <c r="H59" s="9">
        <f t="shared" si="3"/>
        <v>9.3892102510939976E-2</v>
      </c>
    </row>
    <row r="60" spans="1:8" x14ac:dyDescent="0.25">
      <c r="A60" s="10">
        <v>52</v>
      </c>
      <c r="B60" s="10">
        <f t="shared" si="1"/>
        <v>1.9230769230769232E-2</v>
      </c>
      <c r="C60" s="14">
        <v>0.4840532059994353</v>
      </c>
      <c r="E60" s="9">
        <f t="shared" si="2"/>
        <v>-2.0699018308950512</v>
      </c>
      <c r="F60" s="9">
        <f t="shared" si="4"/>
        <v>0.48405320599943524</v>
      </c>
      <c r="H60" s="9">
        <f t="shared" si="3"/>
        <v>9.3602141736270128E-2</v>
      </c>
    </row>
    <row r="61" spans="1:8" x14ac:dyDescent="0.25">
      <c r="A61" s="10">
        <v>53</v>
      </c>
      <c r="B61" s="10">
        <f t="shared" si="1"/>
        <v>1.8867924528301886E-2</v>
      </c>
      <c r="C61" s="14">
        <v>0.48258891900079193</v>
      </c>
      <c r="E61" s="9">
        <f t="shared" si="2"/>
        <v>-2.0777124782407714</v>
      </c>
      <c r="F61" s="9">
        <f t="shared" si="4"/>
        <v>0.48258891900079187</v>
      </c>
      <c r="H61" s="9">
        <f t="shared" si="3"/>
        <v>9.331899022009206E-2</v>
      </c>
    </row>
    <row r="62" spans="1:8" x14ac:dyDescent="0.25">
      <c r="A62" s="10">
        <v>54</v>
      </c>
      <c r="B62" s="10">
        <f t="shared" si="1"/>
        <v>1.8518518518518517E-2</v>
      </c>
      <c r="C62" s="14">
        <v>0.48115834940935714</v>
      </c>
      <c r="E62" s="9">
        <f t="shared" si="2"/>
        <v>-2.0853555660318284</v>
      </c>
      <c r="F62" s="9">
        <f t="shared" si="4"/>
        <v>0.48115834940935709</v>
      </c>
      <c r="H62" s="9">
        <f t="shared" si="3"/>
        <v>9.3042358692810662E-2</v>
      </c>
    </row>
    <row r="63" spans="1:8" x14ac:dyDescent="0.25">
      <c r="A63" s="10">
        <v>55</v>
      </c>
      <c r="B63" s="10">
        <f t="shared" si="1"/>
        <v>1.8181818181818181E-2</v>
      </c>
      <c r="C63" s="14">
        <v>0.47976009190397484</v>
      </c>
      <c r="E63" s="9">
        <f t="shared" si="2"/>
        <v>-2.0928377985057733</v>
      </c>
      <c r="F63" s="9">
        <f t="shared" si="4"/>
        <v>0.47976009190397478</v>
      </c>
      <c r="H63" s="9">
        <f t="shared" si="3"/>
        <v>9.2771975405228954E-2</v>
      </c>
    </row>
    <row r="64" spans="1:8" x14ac:dyDescent="0.25">
      <c r="A64" s="10">
        <v>56</v>
      </c>
      <c r="B64" s="10">
        <f t="shared" si="1"/>
        <v>1.7857142857142856E-2</v>
      </c>
      <c r="C64" s="14">
        <v>0.47839282470983435</v>
      </c>
      <c r="E64" s="9">
        <f t="shared" si="2"/>
        <v>-2.1001654928444697</v>
      </c>
      <c r="F64" s="9">
        <f t="shared" si="4"/>
        <v>0.4783928247098343</v>
      </c>
      <c r="H64" s="9">
        <f t="shared" si="3"/>
        <v>9.2507584763640197E-2</v>
      </c>
    </row>
    <row r="65" spans="1:8" x14ac:dyDescent="0.25">
      <c r="A65" s="10">
        <v>57</v>
      </c>
      <c r="B65" s="10">
        <f t="shared" si="1"/>
        <v>1.7543859649122806E-2</v>
      </c>
      <c r="C65" s="14">
        <v>0.47705530320750539</v>
      </c>
      <c r="E65" s="9">
        <f t="shared" si="2"/>
        <v>-2.1073446081072991</v>
      </c>
      <c r="F65" s="9">
        <f t="shared" si="4"/>
        <v>0.47705530320750533</v>
      </c>
      <c r="H65" s="9">
        <f t="shared" si="3"/>
        <v>9.2248946093996823E-2</v>
      </c>
    </row>
    <row r="66" spans="1:8" x14ac:dyDescent="0.25">
      <c r="A66" s="10">
        <v>58</v>
      </c>
      <c r="B66" s="10">
        <f t="shared" si="1"/>
        <v>1.7241379310344827E-2</v>
      </c>
      <c r="C66" s="14">
        <v>0.47574635413564609</v>
      </c>
      <c r="E66" s="9">
        <f t="shared" si="2"/>
        <v>-2.1143807715275607</v>
      </c>
      <c r="F66" s="9">
        <f t="shared" si="4"/>
        <v>0.47574635413564609</v>
      </c>
      <c r="H66" s="9">
        <f t="shared" si="3"/>
        <v>9.1995832520878854E-2</v>
      </c>
    </row>
    <row r="67" spans="1:8" x14ac:dyDescent="0.25">
      <c r="A67" s="10">
        <v>59</v>
      </c>
      <c r="B67" s="10">
        <f t="shared" si="1"/>
        <v>1.6949152542372881E-2</v>
      </c>
      <c r="C67" s="14">
        <v>0.47446487032285656</v>
      </c>
      <c r="E67" s="9">
        <f t="shared" si="2"/>
        <v>-2.1212793024540013</v>
      </c>
      <c r="F67" s="9">
        <f t="shared" ref="F67:F98" si="5">$J$2+$K$2*($L$2)^(-1)*(1-EXP(-$L$2*E67))</f>
        <v>0.4744648703228565</v>
      </c>
      <c r="H67" s="9">
        <f t="shared" si="3"/>
        <v>9.1748029948783907E-2</v>
      </c>
    </row>
    <row r="68" spans="1:8" x14ac:dyDescent="0.25">
      <c r="A68" s="10">
        <v>60</v>
      </c>
      <c r="B68" s="10">
        <f t="shared" ref="B68:B117" si="6">1/A68</f>
        <v>1.6666666666666666E-2</v>
      </c>
      <c r="C68" s="14">
        <v>0.47320980589214873</v>
      </c>
      <c r="E68" s="9">
        <f t="shared" ref="E68:E117" si="7">NORMSINV(B68)</f>
        <v>-2.128045234184984</v>
      </c>
      <c r="F68" s="9">
        <f t="shared" si="5"/>
        <v>0.47320980589214867</v>
      </c>
      <c r="H68" s="9">
        <f t="shared" ref="H68:H117" si="8">F68*$N$2*($P$2)^$O$2</f>
        <v>9.1505336134807991E-2</v>
      </c>
    </row>
    <row r="69" spans="1:8" x14ac:dyDescent="0.25">
      <c r="A69" s="10">
        <v>61</v>
      </c>
      <c r="B69" s="10">
        <f t="shared" si="6"/>
        <v>1.6393442622950821E-2</v>
      </c>
      <c r="C69" s="14">
        <v>0.47198017188839175</v>
      </c>
      <c r="E69" s="9">
        <f t="shared" si="7"/>
        <v>-2.1346833339130651</v>
      </c>
      <c r="F69" s="9">
        <f t="shared" si="5"/>
        <v>0.4719801718883917</v>
      </c>
      <c r="H69" s="9">
        <f t="shared" si="8"/>
        <v>9.1267559843117588E-2</v>
      </c>
    </row>
    <row r="70" spans="1:8" x14ac:dyDescent="0.25">
      <c r="A70" s="10">
        <v>62</v>
      </c>
      <c r="B70" s="10">
        <f t="shared" si="6"/>
        <v>1.6129032258064516E-2</v>
      </c>
      <c r="C70" s="14">
        <v>0.4707750322850392</v>
      </c>
      <c r="E70" s="9">
        <f t="shared" si="7"/>
        <v>-2.1411981209720183</v>
      </c>
      <c r="F70" s="9">
        <f t="shared" si="5"/>
        <v>0.4707750322850392</v>
      </c>
      <c r="H70" s="9">
        <f t="shared" si="8"/>
        <v>9.103452007276408E-2</v>
      </c>
    </row>
    <row r="71" spans="1:8" x14ac:dyDescent="0.25">
      <c r="A71" s="10">
        <v>63</v>
      </c>
      <c r="B71" s="10">
        <f t="shared" si="6"/>
        <v>1.5873015873015872E-2</v>
      </c>
      <c r="C71" s="14">
        <v>0.4695935003315963</v>
      </c>
      <c r="E71" s="9">
        <f t="shared" si="7"/>
        <v>-2.1475938835560422</v>
      </c>
      <c r="F71" s="9">
        <f t="shared" si="5"/>
        <v>0.46959350033159619</v>
      </c>
      <c r="H71" s="9">
        <f t="shared" si="8"/>
        <v>9.0806045351387601E-2</v>
      </c>
    </row>
    <row r="72" spans="1:8" x14ac:dyDescent="0.25">
      <c r="A72" s="10">
        <v>64</v>
      </c>
      <c r="B72" s="10">
        <f t="shared" si="6"/>
        <v>1.5625E-2</v>
      </c>
      <c r="C72" s="14">
        <v>0.46843473520775503</v>
      </c>
      <c r="E72" s="9">
        <f t="shared" si="7"/>
        <v>-2.1538746940614555</v>
      </c>
      <c r="F72" s="9">
        <f t="shared" si="5"/>
        <v>0.46843473520775492</v>
      </c>
      <c r="H72" s="9">
        <f t="shared" si="8"/>
        <v>9.0581973088222037E-2</v>
      </c>
    </row>
    <row r="73" spans="1:8" x14ac:dyDescent="0.25">
      <c r="A73" s="10">
        <v>65</v>
      </c>
      <c r="B73" s="10">
        <f t="shared" si="6"/>
        <v>1.5384615384615385E-2</v>
      </c>
      <c r="C73" s="14">
        <v>0.46729793895401894</v>
      </c>
      <c r="E73" s="9">
        <f t="shared" si="7"/>
        <v>-2.1600444231842824</v>
      </c>
      <c r="F73" s="9">
        <f t="shared" si="5"/>
        <v>0.46729793895401894</v>
      </c>
      <c r="H73" s="9">
        <f t="shared" si="8"/>
        <v>9.0362148980564813E-2</v>
      </c>
    </row>
    <row r="74" spans="1:8" x14ac:dyDescent="0.25">
      <c r="A74" s="10">
        <v>66</v>
      </c>
      <c r="B74" s="10">
        <f t="shared" si="6"/>
        <v>1.5151515151515152E-2</v>
      </c>
      <c r="C74" s="14">
        <v>0.4661823536520272</v>
      </c>
      <c r="E74" s="9">
        <f t="shared" si="7"/>
        <v>-2.1661067528923286</v>
      </c>
      <c r="F74" s="9">
        <f t="shared" si="5"/>
        <v>0.46618235365202731</v>
      </c>
      <c r="H74" s="9">
        <f t="shared" si="8"/>
        <v>9.0146426468531604E-2</v>
      </c>
    </row>
    <row r="75" spans="1:8" x14ac:dyDescent="0.25">
      <c r="A75" s="10">
        <v>67</v>
      </c>
      <c r="B75" s="10">
        <f t="shared" si="6"/>
        <v>1.4925373134328358E-2</v>
      </c>
      <c r="C75" s="14">
        <v>0.46508725883075264</v>
      </c>
      <c r="E75" s="9">
        <f t="shared" si="7"/>
        <v>-2.172065188377434</v>
      </c>
      <c r="F75" s="9">
        <f t="shared" si="5"/>
        <v>0.46508725883075253</v>
      </c>
      <c r="H75" s="9">
        <f t="shared" si="8"/>
        <v>8.9934666233488891E-2</v>
      </c>
    </row>
    <row r="76" spans="1:8" x14ac:dyDescent="0.25">
      <c r="A76" s="10">
        <v>68</v>
      </c>
      <c r="B76" s="10">
        <f t="shared" si="6"/>
        <v>1.4705882352941176E-2</v>
      </c>
      <c r="C76" s="14">
        <v>0.46401196907735187</v>
      </c>
      <c r="E76" s="9">
        <f t="shared" si="7"/>
        <v>-2.1779230690821838</v>
      </c>
      <c r="F76" s="9">
        <f t="shared" si="5"/>
        <v>0.46401196907735176</v>
      </c>
      <c r="H76" s="9">
        <f t="shared" si="8"/>
        <v>8.972673573606027E-2</v>
      </c>
    </row>
    <row r="77" spans="1:8" x14ac:dyDescent="0.25">
      <c r="A77" s="10">
        <v>69</v>
      </c>
      <c r="B77" s="10">
        <f t="shared" si="6"/>
        <v>1.4492753623188406E-2</v>
      </c>
      <c r="C77" s="14">
        <v>0.46295583183371858</v>
      </c>
      <c r="E77" s="9">
        <f t="shared" si="7"/>
        <v>-2.1836835788854256</v>
      </c>
      <c r="F77" s="9">
        <f t="shared" si="5"/>
        <v>0.46295583183371858</v>
      </c>
      <c r="H77" s="9">
        <f t="shared" si="8"/>
        <v>8.9522508790042227E-2</v>
      </c>
    </row>
    <row r="78" spans="1:8" x14ac:dyDescent="0.25">
      <c r="A78" s="10">
        <v>70</v>
      </c>
      <c r="B78" s="10">
        <f t="shared" si="6"/>
        <v>1.4285714285714285E-2</v>
      </c>
      <c r="C78" s="14">
        <v>0.46191822536180061</v>
      </c>
      <c r="E78" s="9">
        <f t="shared" si="7"/>
        <v>-2.1893497555220844</v>
      </c>
      <c r="F78" s="9">
        <f t="shared" si="5"/>
        <v>0.46191822536180061</v>
      </c>
      <c r="H78" s="9">
        <f t="shared" si="8"/>
        <v>8.9321865168954337E-2</v>
      </c>
    </row>
    <row r="79" spans="1:8" x14ac:dyDescent="0.25">
      <c r="A79" s="10">
        <v>71</v>
      </c>
      <c r="B79" s="10">
        <f t="shared" si="6"/>
        <v>1.4084507042253521E-2</v>
      </c>
      <c r="C79" s="14">
        <v>0.46089855686250503</v>
      </c>
      <c r="E79" s="9">
        <f t="shared" si="7"/>
        <v>-2.1949244993050545</v>
      </c>
      <c r="F79" s="9">
        <f t="shared" si="5"/>
        <v>0.46089855686250503</v>
      </c>
      <c r="H79" s="9">
        <f t="shared" si="8"/>
        <v>8.9124690242288959E-2</v>
      </c>
    </row>
    <row r="80" spans="1:8" x14ac:dyDescent="0.25">
      <c r="A80" s="10">
        <v>72</v>
      </c>
      <c r="B80" s="10">
        <f t="shared" si="6"/>
        <v>1.3888888888888888E-2</v>
      </c>
      <c r="C80" s="14">
        <v>0.45989626073458001</v>
      </c>
      <c r="E80" s="9">
        <f t="shared" si="7"/>
        <v>-2.2004105812100327</v>
      </c>
      <c r="F80" s="9">
        <f t="shared" si="5"/>
        <v>0.4598962607345799</v>
      </c>
      <c r="H80" s="9">
        <f t="shared" si="8"/>
        <v>8.8930874638828469E-2</v>
      </c>
    </row>
    <row r="81" spans="1:8" x14ac:dyDescent="0.25">
      <c r="A81" s="10">
        <v>73</v>
      </c>
      <c r="B81" s="10">
        <f t="shared" si="6"/>
        <v>1.3698630136986301E-2</v>
      </c>
      <c r="C81" s="14">
        <v>0.45891079696124171</v>
      </c>
      <c r="E81" s="9">
        <f t="shared" si="7"/>
        <v>-2.2058106503780786</v>
      </c>
      <c r="F81" s="9">
        <f t="shared" si="5"/>
        <v>0.45891079696124171</v>
      </c>
      <c r="H81" s="9">
        <f t="shared" si="8"/>
        <v>8.874031393466475E-2</v>
      </c>
    </row>
    <row r="82" spans="1:8" x14ac:dyDescent="0.25">
      <c r="A82" s="10">
        <v>74</v>
      </c>
      <c r="B82" s="10">
        <f t="shared" si="6"/>
        <v>1.3513513513513514E-2</v>
      </c>
      <c r="C82" s="14">
        <v>0.45794164961353201</v>
      </c>
      <c r="E82" s="9">
        <f t="shared" si="7"/>
        <v>-2.2111272410853271</v>
      </c>
      <c r="F82" s="9">
        <f t="shared" si="5"/>
        <v>0.45794164961353201</v>
      </c>
      <c r="H82" s="9">
        <f t="shared" si="8"/>
        <v>8.8552908363790886E-2</v>
      </c>
    </row>
    <row r="83" spans="1:8" x14ac:dyDescent="0.25">
      <c r="A83" s="10">
        <v>75</v>
      </c>
      <c r="B83" s="10">
        <f t="shared" si="6"/>
        <v>1.3333333333333334E-2</v>
      </c>
      <c r="C83" s="14">
        <v>0.45698832546048851</v>
      </c>
      <c r="E83" s="9">
        <f t="shared" si="7"/>
        <v>-2.2163627792243985</v>
      </c>
      <c r="F83" s="9">
        <f t="shared" si="5"/>
        <v>0.4569883254604884</v>
      </c>
      <c r="H83" s="9">
        <f t="shared" si="8"/>
        <v>8.836856254934769E-2</v>
      </c>
    </row>
    <row r="84" spans="1:8" x14ac:dyDescent="0.25">
      <c r="A84" s="10">
        <v>76</v>
      </c>
      <c r="B84" s="10">
        <f t="shared" si="6"/>
        <v>1.3157894736842105E-2</v>
      </c>
      <c r="C84" s="14">
        <v>0.45605035267716609</v>
      </c>
      <c r="E84" s="9">
        <f t="shared" si="7"/>
        <v>-2.2215195883378365</v>
      </c>
      <c r="F84" s="9">
        <f t="shared" si="5"/>
        <v>0.45605035267716598</v>
      </c>
      <c r="H84" s="9">
        <f t="shared" si="8"/>
        <v>8.8187185253791878E-2</v>
      </c>
    </row>
    <row r="85" spans="1:8" x14ac:dyDescent="0.25">
      <c r="A85" s="10">
        <v>77</v>
      </c>
      <c r="B85" s="10">
        <f t="shared" si="6"/>
        <v>1.2987012987012988E-2</v>
      </c>
      <c r="C85" s="14">
        <v>0.45512727964241273</v>
      </c>
      <c r="E85" s="9">
        <f t="shared" si="7"/>
        <v>-2.2265998952400636</v>
      </c>
      <c r="F85" s="9">
        <f t="shared" si="5"/>
        <v>0.45512727964241273</v>
      </c>
      <c r="H85" s="9">
        <f t="shared" si="8"/>
        <v>8.8008689146419725E-2</v>
      </c>
    </row>
    <row r="86" spans="1:8" x14ac:dyDescent="0.25">
      <c r="A86" s="10">
        <v>78</v>
      </c>
      <c r="B86" s="10">
        <f t="shared" si="6"/>
        <v>1.282051282051282E-2</v>
      </c>
      <c r="C86" s="14">
        <v>0.45421867381907044</v>
      </c>
      <c r="E86" s="9">
        <f t="shared" si="7"/>
        <v>-2.2316058352609232</v>
      </c>
      <c r="F86" s="9">
        <f t="shared" si="5"/>
        <v>0.45421867381907033</v>
      </c>
      <c r="H86" s="9">
        <f t="shared" si="8"/>
        <v>8.7832990586829987E-2</v>
      </c>
    </row>
    <row r="87" spans="1:8" x14ac:dyDescent="0.25">
      <c r="A87" s="10">
        <v>79</v>
      </c>
      <c r="B87" s="10">
        <f t="shared" si="6"/>
        <v>1.2658227848101266E-2</v>
      </c>
      <c r="C87" s="14">
        <v>0.45332412070995332</v>
      </c>
      <c r="E87" s="9">
        <f t="shared" si="7"/>
        <v>-2.2365394571408492</v>
      </c>
      <c r="F87" s="9">
        <f t="shared" si="5"/>
        <v>0.45332412070995332</v>
      </c>
      <c r="H87" s="9">
        <f t="shared" si="8"/>
        <v>8.7660009423039725E-2</v>
      </c>
    </row>
    <row r="88" spans="1:8" x14ac:dyDescent="0.25">
      <c r="A88" s="10">
        <v>80</v>
      </c>
      <c r="B88" s="10">
        <f t="shared" si="6"/>
        <v>1.2500000000000001E-2</v>
      </c>
      <c r="C88" s="14">
        <v>0.45244322288357708</v>
      </c>
      <c r="E88" s="9">
        <f t="shared" si="7"/>
        <v>-2.2414027276049446</v>
      </c>
      <c r="F88" s="9">
        <f t="shared" si="5"/>
        <v>0.45244322288357697</v>
      </c>
      <c r="H88" s="9">
        <f t="shared" si="8"/>
        <v>8.7489668803087825E-2</v>
      </c>
    </row>
    <row r="89" spans="1:8" x14ac:dyDescent="0.25">
      <c r="A89" s="10">
        <v>81</v>
      </c>
      <c r="B89" s="10">
        <f t="shared" si="6"/>
        <v>1.2345679012345678E-2</v>
      </c>
      <c r="C89" s="14">
        <v>0.45157559906415268</v>
      </c>
      <c r="E89" s="9">
        <f t="shared" si="7"/>
        <v>-2.246197535640817</v>
      </c>
      <c r="F89" s="9">
        <f t="shared" si="5"/>
        <v>0.45157559906415268</v>
      </c>
      <c r="H89" s="9">
        <f t="shared" si="8"/>
        <v>8.7321894999065938E-2</v>
      </c>
    </row>
    <row r="90" spans="1:8" x14ac:dyDescent="0.25">
      <c r="A90" s="10">
        <v>82</v>
      </c>
      <c r="B90" s="10">
        <f t="shared" si="6"/>
        <v>1.2195121951219513E-2</v>
      </c>
      <c r="C90" s="14">
        <v>0.45072088328086368</v>
      </c>
      <c r="E90" s="9">
        <f t="shared" si="7"/>
        <v>-2.2509256965027937</v>
      </c>
      <c r="F90" s="9">
        <f t="shared" si="5"/>
        <v>0.45072088328086357</v>
      </c>
      <c r="H90" s="9">
        <f t="shared" si="8"/>
        <v>8.7156617242612547E-2</v>
      </c>
    </row>
    <row r="91" spans="1:8" x14ac:dyDescent="0.25">
      <c r="A91" s="10">
        <v>83</v>
      </c>
      <c r="B91" s="10">
        <f t="shared" si="6"/>
        <v>1.2048192771084338E-2</v>
      </c>
      <c r="C91" s="14">
        <v>0.44987872407187457</v>
      </c>
      <c r="E91" s="9">
        <f t="shared" si="7"/>
        <v>-2.2555889554631756</v>
      </c>
      <c r="F91" s="9">
        <f t="shared" si="5"/>
        <v>0.44987872407187457</v>
      </c>
      <c r="H91" s="9">
        <f t="shared" si="8"/>
        <v>8.6993767570991143E-2</v>
      </c>
    </row>
    <row r="92" spans="1:8" x14ac:dyDescent="0.25">
      <c r="A92" s="10">
        <v>84</v>
      </c>
      <c r="B92" s="10">
        <f t="shared" si="6"/>
        <v>1.1904761904761904E-2</v>
      </c>
      <c r="C92" s="14">
        <v>0.4490487837389352</v>
      </c>
      <c r="E92" s="9">
        <f t="shared" si="7"/>
        <v>-2.2601889913293749</v>
      </c>
      <c r="F92" s="9">
        <f t="shared" si="5"/>
        <v>0.4490487837389352</v>
      </c>
      <c r="H92" s="9">
        <f t="shared" si="8"/>
        <v>8.6833280682951555E-2</v>
      </c>
    </row>
    <row r="93" spans="1:8" x14ac:dyDescent="0.25">
      <c r="A93" s="10">
        <v>85</v>
      </c>
      <c r="B93" s="10">
        <f t="shared" si="6"/>
        <v>1.1764705882352941E-2</v>
      </c>
      <c r="C93" s="14">
        <v>0.44823073764878862</v>
      </c>
      <c r="E93" s="9">
        <f t="shared" si="7"/>
        <v>-2.2647274197441849</v>
      </c>
      <c r="F93" s="9">
        <f t="shared" si="5"/>
        <v>0.44823073764878851</v>
      </c>
      <c r="H93" s="9">
        <f t="shared" si="8"/>
        <v>8.6675093803642259E-2</v>
      </c>
    </row>
    <row r="94" spans="1:8" x14ac:dyDescent="0.25">
      <c r="A94" s="10">
        <v>86</v>
      </c>
      <c r="B94" s="10">
        <f t="shared" si="6"/>
        <v>1.1627906976744186E-2</v>
      </c>
      <c r="C94" s="14">
        <v>0.44742427357792713</v>
      </c>
      <c r="E94" s="9">
        <f t="shared" si="7"/>
        <v>-2.2692057962849637</v>
      </c>
      <c r="F94" s="9">
        <f t="shared" si="5"/>
        <v>0.44742427357792702</v>
      </c>
      <c r="H94" s="9">
        <f t="shared" si="8"/>
        <v>8.6519146557904825E-2</v>
      </c>
    </row>
    <row r="95" spans="1:8" x14ac:dyDescent="0.25">
      <c r="A95" s="10">
        <v>87</v>
      </c>
      <c r="B95" s="10">
        <f t="shared" si="6"/>
        <v>1.1494252873563218E-2</v>
      </c>
      <c r="C95" s="14">
        <v>0.44662909109752624</v>
      </c>
      <c r="E95" s="9">
        <f t="shared" si="7"/>
        <v>-2.2736256193762032</v>
      </c>
      <c r="F95" s="9">
        <f t="shared" si="5"/>
        <v>0.44662909109752624</v>
      </c>
      <c r="H95" s="9">
        <f t="shared" si="8"/>
        <v>8.636538085133752E-2</v>
      </c>
    </row>
    <row r="96" spans="1:8" x14ac:dyDescent="0.25">
      <c r="A96" s="10">
        <v>88</v>
      </c>
      <c r="B96" s="10">
        <f t="shared" si="6"/>
        <v>1.1363636363636364E-2</v>
      </c>
      <c r="C96" s="14">
        <v>0.44584490099565965</v>
      </c>
      <c r="E96" s="9">
        <f t="shared" si="7"/>
        <v>-2.2779883330287345</v>
      </c>
      <c r="F96" s="9">
        <f t="shared" si="5"/>
        <v>0.44584490099565965</v>
      </c>
      <c r="H96" s="9">
        <f t="shared" si="8"/>
        <v>8.621374075856808E-2</v>
      </c>
    </row>
    <row r="97" spans="1:8" x14ac:dyDescent="0.25">
      <c r="A97" s="10">
        <v>89</v>
      </c>
      <c r="B97" s="10">
        <f t="shared" si="6"/>
        <v>1.1235955056179775E-2</v>
      </c>
      <c r="C97" s="14">
        <v>0.44507142473412764</v>
      </c>
      <c r="E97" s="9">
        <f t="shared" si="7"/>
        <v>-2.2822953294177704</v>
      </c>
      <c r="F97" s="9">
        <f t="shared" si="5"/>
        <v>0.44507142473412764</v>
      </c>
      <c r="H97" s="9">
        <f t="shared" si="8"/>
        <v>8.6064172418219884E-2</v>
      </c>
    </row>
    <row r="98" spans="1:8" x14ac:dyDescent="0.25">
      <c r="A98" s="10">
        <v>90</v>
      </c>
      <c r="B98" s="10">
        <f t="shared" si="6"/>
        <v>1.1111111111111112E-2</v>
      </c>
      <c r="C98" s="14">
        <v>0.44430839393746246</v>
      </c>
      <c r="E98" s="9">
        <f t="shared" si="7"/>
        <v>-2.2865479513109808</v>
      </c>
      <c r="F98" s="9">
        <f t="shared" si="5"/>
        <v>0.44430839393746235</v>
      </c>
      <c r="H98" s="9">
        <f t="shared" si="8"/>
        <v>8.5916623934099962E-2</v>
      </c>
    </row>
    <row r="99" spans="1:8" x14ac:dyDescent="0.25">
      <c r="A99" s="10">
        <v>91</v>
      </c>
      <c r="B99" s="10">
        <f t="shared" si="6"/>
        <v>1.098901098901099E-2</v>
      </c>
      <c r="C99" s="14">
        <v>0.44355554991186263</v>
      </c>
      <c r="E99" s="9">
        <f t="shared" si="7"/>
        <v>-2.2907474943568857</v>
      </c>
      <c r="F99" s="9">
        <f t="shared" ref="F99:F117" si="9">$J$2+$K$2*($L$2)^(-1)*(1-EXP(-$L$2*E99))</f>
        <v>0.44355554991186263</v>
      </c>
      <c r="H99" s="9">
        <f t="shared" si="8"/>
        <v>8.5771045282174718E-2</v>
      </c>
    </row>
    <row r="100" spans="1:8" x14ac:dyDescent="0.25">
      <c r="A100" s="10">
        <v>92</v>
      </c>
      <c r="B100" s="10">
        <f t="shared" si="6"/>
        <v>1.0869565217391304E-2</v>
      </c>
      <c r="C100" s="14">
        <v>0.44281264319198843</v>
      </c>
      <c r="E100" s="9">
        <f t="shared" si="7"/>
        <v>-2.2948952092430961</v>
      </c>
      <c r="F100" s="9">
        <f t="shared" si="9"/>
        <v>0.44281264319198843</v>
      </c>
      <c r="H100" s="9">
        <f t="shared" si="8"/>
        <v>8.5627388222932824E-2</v>
      </c>
    </row>
    <row r="101" spans="1:8" x14ac:dyDescent="0.25">
      <c r="A101" s="10">
        <v>93</v>
      </c>
      <c r="B101" s="10">
        <f t="shared" si="6"/>
        <v>1.0752688172043012E-2</v>
      </c>
      <c r="C101" s="14">
        <v>0.44207943311372033</v>
      </c>
      <c r="E101" s="9">
        <f t="shared" si="7"/>
        <v>-2.2989923037331148</v>
      </c>
      <c r="F101" s="9">
        <f t="shared" si="9"/>
        <v>0.44207943311372044</v>
      </c>
      <c r="H101" s="9">
        <f t="shared" si="8"/>
        <v>8.5485606218769036E-2</v>
      </c>
    </row>
    <row r="102" spans="1:8" x14ac:dyDescent="0.25">
      <c r="A102" s="10">
        <v>94</v>
      </c>
      <c r="B102" s="10">
        <f t="shared" si="6"/>
        <v>1.0638297872340425E-2</v>
      </c>
      <c r="C102" s="14">
        <v>0.44135568741112763</v>
      </c>
      <c r="E102" s="9">
        <f t="shared" si="7"/>
        <v>-2.3030399445897798</v>
      </c>
      <c r="F102" s="9">
        <f t="shared" si="9"/>
        <v>0.44135568741112741</v>
      </c>
      <c r="H102" s="9">
        <f t="shared" si="8"/>
        <v>8.5345654356049197E-2</v>
      </c>
    </row>
    <row r="103" spans="1:8" x14ac:dyDescent="0.25">
      <c r="A103" s="10">
        <v>95</v>
      </c>
      <c r="B103" s="10">
        <f t="shared" si="6"/>
        <v>1.0526315789473684E-2</v>
      </c>
      <c r="C103" s="14">
        <v>0.44064118183602463</v>
      </c>
      <c r="E103" s="9">
        <f t="shared" si="7"/>
        <v>-2.3070392593928259</v>
      </c>
      <c r="F103" s="9">
        <f t="shared" si="9"/>
        <v>0.44064118183602463</v>
      </c>
      <c r="H103" s="9">
        <f t="shared" si="8"/>
        <v>8.5207489271543591E-2</v>
      </c>
    </row>
    <row r="104" spans="1:8" x14ac:dyDescent="0.25">
      <c r="A104" s="10">
        <v>96</v>
      </c>
      <c r="B104" s="10">
        <f t="shared" si="6"/>
        <v>1.0416666666666666E-2</v>
      </c>
      <c r="C104" s="14">
        <v>0.43993569979863245</v>
      </c>
      <c r="E104" s="9">
        <f t="shared" si="7"/>
        <v>-2.3109913382574181</v>
      </c>
      <c r="F104" s="9">
        <f t="shared" si="9"/>
        <v>0.43993569979863223</v>
      </c>
      <c r="H104" s="9">
        <f t="shared" si="8"/>
        <v>8.5071069082940445E-2</v>
      </c>
    </row>
    <row r="105" spans="1:8" x14ac:dyDescent="0.25">
      <c r="A105" s="10">
        <v>97</v>
      </c>
      <c r="B105" s="10">
        <f t="shared" si="6"/>
        <v>1.0309278350515464E-2</v>
      </c>
      <c r="C105" s="14">
        <v>0.439239032027952</v>
      </c>
      <c r="E105" s="9">
        <f t="shared" si="7"/>
        <v>-2.3148972354600725</v>
      </c>
      <c r="F105" s="9">
        <f t="shared" si="9"/>
        <v>0.439239032027952</v>
      </c>
      <c r="H105" s="9">
        <f t="shared" si="8"/>
        <v>8.493635332317255E-2</v>
      </c>
    </row>
    <row r="106" spans="1:8" x14ac:dyDescent="0.25">
      <c r="A106" s="10">
        <v>98</v>
      </c>
      <c r="B106" s="10">
        <f t="shared" si="6"/>
        <v>1.020408163265306E-2</v>
      </c>
      <c r="C106" s="14">
        <v>0.43855097625058848</v>
      </c>
      <c r="E106" s="9">
        <f t="shared" si="7"/>
        <v>-2.3187579709778321</v>
      </c>
      <c r="F106" s="9">
        <f t="shared" si="9"/>
        <v>0.43855097625058848</v>
      </c>
      <c r="H106" s="9">
        <f t="shared" si="8"/>
        <v>8.4803302878310269E-2</v>
      </c>
    </row>
    <row r="107" spans="1:8" x14ac:dyDescent="0.25">
      <c r="A107" s="10">
        <v>99</v>
      </c>
      <c r="B107" s="10">
        <f t="shared" si="6"/>
        <v>1.0101010101010102E-2</v>
      </c>
      <c r="C107" s="14">
        <v>0.43787133688683133</v>
      </c>
      <c r="E107" s="9">
        <f t="shared" si="7"/>
        <v>-2.3225745319461932</v>
      </c>
      <c r="F107" s="9">
        <f t="shared" si="9"/>
        <v>0.43787133688683133</v>
      </c>
      <c r="H107" s="9">
        <f t="shared" si="8"/>
        <v>8.4671879928792562E-2</v>
      </c>
    </row>
    <row r="108" spans="1:8" x14ac:dyDescent="0.25">
      <c r="A108" s="19">
        <v>100</v>
      </c>
      <c r="B108" s="10">
        <f t="shared" si="6"/>
        <v>0.01</v>
      </c>
      <c r="C108" s="14">
        <v>0.43719992476290592</v>
      </c>
      <c r="E108" s="9">
        <f t="shared" si="7"/>
        <v>-2.3263478740408408</v>
      </c>
      <c r="F108" s="9">
        <f t="shared" si="9"/>
        <v>0.43719992476290592</v>
      </c>
      <c r="H108" s="20">
        <f t="shared" si="8"/>
        <v>8.4542047893784444E-2</v>
      </c>
    </row>
    <row r="109" spans="1:8" x14ac:dyDescent="0.25">
      <c r="A109" s="10">
        <v>200</v>
      </c>
      <c r="B109" s="10">
        <f t="shared" si="6"/>
        <v>5.0000000000000001E-3</v>
      </c>
      <c r="C109" s="14">
        <v>0.39395905989725333</v>
      </c>
      <c r="E109" s="9">
        <f t="shared" si="7"/>
        <v>-2.5758293035488999</v>
      </c>
      <c r="F109" s="9">
        <f t="shared" si="9"/>
        <v>0.39395905989725333</v>
      </c>
      <c r="H109" s="9">
        <f t="shared" si="8"/>
        <v>7.6180492775898404E-2</v>
      </c>
    </row>
    <row r="110" spans="1:8" x14ac:dyDescent="0.25">
      <c r="A110" s="10">
        <v>300</v>
      </c>
      <c r="B110" s="10">
        <f t="shared" si="6"/>
        <v>3.3333333333333335E-3</v>
      </c>
      <c r="C110" s="14">
        <v>0.37111593518571939</v>
      </c>
      <c r="E110" s="9">
        <f t="shared" si="7"/>
        <v>-2.7130518884727173</v>
      </c>
      <c r="F110" s="9">
        <f t="shared" si="9"/>
        <v>0.37111593518571939</v>
      </c>
      <c r="H110" s="9">
        <f t="shared" si="8"/>
        <v>7.1763281257727421E-2</v>
      </c>
    </row>
    <row r="111" spans="1:8" x14ac:dyDescent="0.25">
      <c r="A111" s="10">
        <v>400</v>
      </c>
      <c r="B111" s="10">
        <f t="shared" si="6"/>
        <v>2.5000000000000001E-3</v>
      </c>
      <c r="C111" s="14">
        <v>0.35584351363388633</v>
      </c>
      <c r="E111" s="9">
        <f t="shared" si="7"/>
        <v>-2.8070337683438042</v>
      </c>
      <c r="F111" s="9">
        <f t="shared" si="9"/>
        <v>0.35584351363388622</v>
      </c>
      <c r="H111" s="9">
        <f t="shared" si="8"/>
        <v>6.8810028704014523E-2</v>
      </c>
    </row>
    <row r="112" spans="1:8" x14ac:dyDescent="0.25">
      <c r="A112" s="10">
        <v>500</v>
      </c>
      <c r="B112" s="10">
        <f t="shared" si="6"/>
        <v>2E-3</v>
      </c>
      <c r="C112" s="14">
        <v>0.34448209240916949</v>
      </c>
      <c r="E112" s="9">
        <f t="shared" si="7"/>
        <v>-2.8781617390954826</v>
      </c>
      <c r="F112" s="9">
        <f t="shared" si="9"/>
        <v>0.34448209240916949</v>
      </c>
      <c r="H112" s="9">
        <f t="shared" si="8"/>
        <v>6.6613052531517808E-2</v>
      </c>
    </row>
    <row r="113" spans="1:8" x14ac:dyDescent="0.25">
      <c r="A113" s="10">
        <v>600</v>
      </c>
      <c r="B113" s="10">
        <f t="shared" si="6"/>
        <v>1.6666666666666668E-3</v>
      </c>
      <c r="C113" s="14">
        <v>0.33549217676911558</v>
      </c>
      <c r="E113" s="9">
        <f t="shared" si="7"/>
        <v>-2.9351994688667054</v>
      </c>
      <c r="F113" s="9">
        <f t="shared" si="9"/>
        <v>0.33549217676911558</v>
      </c>
      <c r="H113" s="9">
        <f t="shared" si="8"/>
        <v>6.4874658182491593E-2</v>
      </c>
    </row>
    <row r="114" spans="1:8" x14ac:dyDescent="0.25">
      <c r="A114" s="10">
        <v>700</v>
      </c>
      <c r="B114" s="10">
        <f t="shared" si="6"/>
        <v>1.4285714285714286E-3</v>
      </c>
      <c r="C114" s="14">
        <v>0.32808593905433281</v>
      </c>
      <c r="E114" s="9">
        <f t="shared" si="7"/>
        <v>-2.9827038754885811</v>
      </c>
      <c r="F114" s="9">
        <f t="shared" si="9"/>
        <v>0.3280859390543327</v>
      </c>
      <c r="H114" s="9">
        <f t="shared" si="8"/>
        <v>6.344250216385669E-2</v>
      </c>
    </row>
    <row r="115" spans="1:8" x14ac:dyDescent="0.25">
      <c r="A115" s="10">
        <v>800</v>
      </c>
      <c r="B115" s="10">
        <f t="shared" si="6"/>
        <v>1.25E-3</v>
      </c>
      <c r="C115" s="14">
        <v>0.32180819023952723</v>
      </c>
      <c r="E115" s="9">
        <f t="shared" si="7"/>
        <v>-3.0233414397391472</v>
      </c>
      <c r="F115" s="9">
        <f t="shared" si="9"/>
        <v>0.32180819023952711</v>
      </c>
      <c r="H115" s="9">
        <f t="shared" si="8"/>
        <v>6.22285638466114E-2</v>
      </c>
    </row>
    <row r="116" spans="1:8" x14ac:dyDescent="0.25">
      <c r="A116" s="10">
        <v>900</v>
      </c>
      <c r="B116" s="10">
        <f t="shared" si="6"/>
        <v>1.1111111111111111E-3</v>
      </c>
      <c r="C116" s="14">
        <v>0.31637308342200277</v>
      </c>
      <c r="E116" s="9">
        <f t="shared" si="7"/>
        <v>-3.0588043564590732</v>
      </c>
      <c r="F116" s="9">
        <f t="shared" si="9"/>
        <v>0.31637308342200277</v>
      </c>
      <c r="H116" s="9">
        <f t="shared" si="8"/>
        <v>6.1177568558530869E-2</v>
      </c>
    </row>
    <row r="117" spans="1:8" x14ac:dyDescent="0.25">
      <c r="A117" s="10">
        <v>1000</v>
      </c>
      <c r="B117" s="10">
        <f t="shared" si="6"/>
        <v>1E-3</v>
      </c>
      <c r="C117" s="14">
        <v>0.31158982624671239</v>
      </c>
      <c r="E117" s="9">
        <f t="shared" si="7"/>
        <v>-3.0902323061678132</v>
      </c>
      <c r="F117" s="9">
        <f t="shared" si="9"/>
        <v>0.31158982624671228</v>
      </c>
      <c r="H117" s="9">
        <f t="shared" si="8"/>
        <v>6.0252622477122021E-2</v>
      </c>
    </row>
  </sheetData>
  <sheetProtection password="EAE2" sheet="1" objects="1" scenarios="1" selectLockedCells="1" selectUnlockedCells="1"/>
  <pageMargins left="0.7" right="0.7" top="0.75" bottom="0.75" header="0.3" footer="0.3"/>
  <pageSetup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7"/>
  <sheetViews>
    <sheetView workbookViewId="0">
      <pane ySplit="2" topLeftCell="A73" activePane="bottomLeft" state="frozen"/>
      <selection pane="bottomLeft" activeCell="K27" sqref="K27"/>
    </sheetView>
  </sheetViews>
  <sheetFormatPr defaultRowHeight="15" x14ac:dyDescent="0.25"/>
  <cols>
    <col min="1" max="16384" width="9.140625" style="13"/>
  </cols>
  <sheetData>
    <row r="1" spans="1:16" x14ac:dyDescent="0.25">
      <c r="J1" s="6" t="s">
        <v>3</v>
      </c>
      <c r="K1" s="6" t="s">
        <v>4</v>
      </c>
      <c r="L1" s="6" t="s">
        <v>5</v>
      </c>
      <c r="M1" s="7"/>
      <c r="N1" s="8" t="s">
        <v>4</v>
      </c>
      <c r="O1" s="8" t="s">
        <v>7</v>
      </c>
      <c r="P1" s="7" t="s">
        <v>8</v>
      </c>
    </row>
    <row r="2" spans="1:16" ht="18" x14ac:dyDescent="0.25">
      <c r="A2" s="15" t="s">
        <v>0</v>
      </c>
      <c r="B2" s="15" t="s">
        <v>1</v>
      </c>
      <c r="C2" s="15" t="s">
        <v>2</v>
      </c>
      <c r="E2" s="15" t="s">
        <v>6</v>
      </c>
      <c r="F2" s="15" t="s">
        <v>2</v>
      </c>
      <c r="H2" s="15" t="s">
        <v>9</v>
      </c>
      <c r="J2" s="13">
        <v>0.96758</v>
      </c>
      <c r="K2" s="13">
        <v>0.29264000000000001</v>
      </c>
      <c r="L2" s="13">
        <v>-0.21890999999999999</v>
      </c>
      <c r="N2">
        <v>1.2999999999999999E-3</v>
      </c>
      <c r="O2" s="13">
        <v>1.1074999999999999</v>
      </c>
      <c r="P2" s="5">
        <f>'Low Flow Calculation'!E9</f>
        <v>100</v>
      </c>
    </row>
    <row r="3" spans="1:16" hidden="1" x14ac:dyDescent="0.25">
      <c r="A3" s="14">
        <v>1.0062500000000001</v>
      </c>
      <c r="B3" s="14">
        <f>1/A3</f>
        <v>0.99378881987577627</v>
      </c>
      <c r="C3" s="18">
        <v>1.9414473608981535</v>
      </c>
      <c r="E3" s="13">
        <f>NORMSINV(B3)</f>
        <v>2.499913589178985</v>
      </c>
      <c r="F3" s="13">
        <f t="shared" ref="F3:F34" si="0">$J$2+$K$2*($L$2)^(-1)*(1-EXP(-$L$2*E3))</f>
        <v>1.9414473608981537</v>
      </c>
      <c r="H3" s="13">
        <f>F3*$N$2*($P$2)^$O$2</f>
        <v>0.41406542911431704</v>
      </c>
    </row>
    <row r="4" spans="1:16" hidden="1" x14ac:dyDescent="0.25">
      <c r="A4" s="14">
        <v>1.0125</v>
      </c>
      <c r="B4" s="14">
        <f t="shared" ref="B4:B67" si="1">1/A4</f>
        <v>0.98765432098765438</v>
      </c>
      <c r="C4" s="18">
        <v>1.8166092517446528</v>
      </c>
      <c r="E4" s="13">
        <f t="shared" ref="E4:E67" si="2">NORMSINV(B4)</f>
        <v>2.2461975356408188</v>
      </c>
      <c r="F4" s="13">
        <f t="shared" si="0"/>
        <v>1.8166092517446528</v>
      </c>
      <c r="H4" s="13">
        <f t="shared" ref="H4:H67" si="3">F4*$N$2*($P$2)^$O$2</f>
        <v>0.38744037284055283</v>
      </c>
    </row>
    <row r="5" spans="1:16" hidden="1" x14ac:dyDescent="0.25">
      <c r="A5" s="14">
        <v>1.0249999999999999</v>
      </c>
      <c r="B5" s="14">
        <f t="shared" si="1"/>
        <v>0.97560975609756106</v>
      </c>
      <c r="C5" s="18">
        <v>1.6885921300578846</v>
      </c>
      <c r="E5" s="13">
        <f t="shared" si="2"/>
        <v>1.9705053031703308</v>
      </c>
      <c r="F5" s="13">
        <f t="shared" si="0"/>
        <v>1.6885921300578848</v>
      </c>
      <c r="H5" s="13">
        <f t="shared" si="3"/>
        <v>0.36013730735816502</v>
      </c>
    </row>
    <row r="6" spans="1:16" hidden="1" x14ac:dyDescent="0.25">
      <c r="A6" s="14">
        <v>1.05</v>
      </c>
      <c r="B6" s="14">
        <f t="shared" si="1"/>
        <v>0.95238095238095233</v>
      </c>
      <c r="C6" s="18">
        <v>1.5568995386136724</v>
      </c>
      <c r="E6" s="13">
        <f t="shared" si="2"/>
        <v>1.6683911939470786</v>
      </c>
      <c r="F6" s="13">
        <f t="shared" si="0"/>
        <v>1.5568995386136724</v>
      </c>
      <c r="H6" s="13">
        <f t="shared" si="3"/>
        <v>0.33205034992332738</v>
      </c>
    </row>
    <row r="7" spans="1:16" hidden="1" x14ac:dyDescent="0.25">
      <c r="A7" s="14">
        <v>1.1000000000000001</v>
      </c>
      <c r="B7" s="14">
        <f t="shared" si="1"/>
        <v>0.90909090909090906</v>
      </c>
      <c r="C7" s="18">
        <v>1.4214026697753137</v>
      </c>
      <c r="E7" s="13">
        <f t="shared" si="2"/>
        <v>1.3351777361189361</v>
      </c>
      <c r="F7" s="13">
        <f t="shared" si="0"/>
        <v>1.4214026697753135</v>
      </c>
      <c r="H7" s="13">
        <f t="shared" si="3"/>
        <v>0.30315202887214721</v>
      </c>
    </row>
    <row r="8" spans="1:16" hidden="1" x14ac:dyDescent="0.25">
      <c r="A8" s="14">
        <v>1.25</v>
      </c>
      <c r="B8" s="14">
        <f t="shared" si="1"/>
        <v>0.8</v>
      </c>
      <c r="C8" s="18">
        <v>1.2380203531296834</v>
      </c>
      <c r="E8" s="13">
        <f t="shared" si="2"/>
        <v>0.84162123357291474</v>
      </c>
      <c r="F8" s="13">
        <f t="shared" si="0"/>
        <v>1.2380203531296834</v>
      </c>
      <c r="H8" s="13">
        <f t="shared" si="3"/>
        <v>0.26404085894646734</v>
      </c>
    </row>
    <row r="9" spans="1:16" hidden="1" x14ac:dyDescent="0.25">
      <c r="A9" s="14">
        <v>1.5</v>
      </c>
      <c r="B9" s="14">
        <f t="shared" si="1"/>
        <v>0.66666666666666663</v>
      </c>
      <c r="C9" s="18">
        <v>1.0997618669488773</v>
      </c>
      <c r="E9" s="13">
        <f t="shared" si="2"/>
        <v>0.4307272992954575</v>
      </c>
      <c r="F9" s="13">
        <f t="shared" si="0"/>
        <v>1.0997618669488773</v>
      </c>
      <c r="H9" s="13">
        <f t="shared" si="3"/>
        <v>0.2345535493432509</v>
      </c>
    </row>
    <row r="10" spans="1:16" x14ac:dyDescent="0.25">
      <c r="A10" s="19">
        <v>2</v>
      </c>
      <c r="B10" s="14">
        <f t="shared" si="1"/>
        <v>0.5</v>
      </c>
      <c r="C10" s="17">
        <v>0.96758</v>
      </c>
      <c r="E10" s="13">
        <f t="shared" si="2"/>
        <v>0</v>
      </c>
      <c r="F10" s="13">
        <f t="shared" si="0"/>
        <v>0.96758</v>
      </c>
      <c r="H10" s="20">
        <f t="shared" si="3"/>
        <v>0.20636224085781335</v>
      </c>
    </row>
    <row r="11" spans="1:16" hidden="1" x14ac:dyDescent="0.25">
      <c r="A11" s="14">
        <v>3</v>
      </c>
      <c r="B11" s="14">
        <f t="shared" si="1"/>
        <v>0.33333333333333331</v>
      </c>
      <c r="C11" s="17">
        <v>0.84729207532868533</v>
      </c>
      <c r="E11" s="13">
        <f t="shared" si="2"/>
        <v>-0.43072729929545767</v>
      </c>
      <c r="F11" s="13">
        <f t="shared" si="0"/>
        <v>0.84729207532868522</v>
      </c>
      <c r="H11" s="13">
        <f t="shared" si="3"/>
        <v>0.18070763278064311</v>
      </c>
    </row>
    <row r="12" spans="1:16" hidden="1" x14ac:dyDescent="0.25">
      <c r="A12" s="14">
        <v>4</v>
      </c>
      <c r="B12" s="14">
        <f t="shared" si="1"/>
        <v>0.25</v>
      </c>
      <c r="C12" s="17">
        <v>0.78407785974293398</v>
      </c>
      <c r="E12" s="13">
        <f t="shared" si="2"/>
        <v>-0.67448975019608193</v>
      </c>
      <c r="F12" s="13">
        <f t="shared" si="0"/>
        <v>0.78407785974293398</v>
      </c>
      <c r="H12" s="13">
        <f t="shared" si="3"/>
        <v>0.16722551535123725</v>
      </c>
    </row>
    <row r="13" spans="1:16" x14ac:dyDescent="0.25">
      <c r="A13" s="19">
        <v>5</v>
      </c>
      <c r="B13" s="14">
        <f t="shared" si="1"/>
        <v>0.2</v>
      </c>
      <c r="C13" s="17">
        <v>0.74264482181521951</v>
      </c>
      <c r="E13" s="13">
        <f t="shared" si="2"/>
        <v>-0.84162123357291452</v>
      </c>
      <c r="F13" s="13">
        <f t="shared" si="0"/>
        <v>0.7426448218152194</v>
      </c>
      <c r="H13" s="20">
        <f t="shared" si="3"/>
        <v>0.15838881497265361</v>
      </c>
    </row>
    <row r="14" spans="1:16" x14ac:dyDescent="0.25">
      <c r="A14" s="14">
        <v>6</v>
      </c>
      <c r="B14" s="14">
        <f t="shared" si="1"/>
        <v>0.16666666666666666</v>
      </c>
      <c r="C14" s="17">
        <v>0.71244286513129595</v>
      </c>
      <c r="E14" s="13">
        <f t="shared" si="2"/>
        <v>-0.96742156610170071</v>
      </c>
      <c r="F14" s="13">
        <f t="shared" si="0"/>
        <v>0.71244286513129595</v>
      </c>
      <c r="H14" s="13">
        <f t="shared" si="3"/>
        <v>0.15194744220803977</v>
      </c>
    </row>
    <row r="15" spans="1:16" x14ac:dyDescent="0.25">
      <c r="A15" s="14">
        <v>7</v>
      </c>
      <c r="B15" s="14">
        <f t="shared" si="1"/>
        <v>0.14285714285714285</v>
      </c>
      <c r="C15" s="17">
        <v>0.68898686037071966</v>
      </c>
      <c r="E15" s="13">
        <f t="shared" si="2"/>
        <v>-1.0675705238781419</v>
      </c>
      <c r="F15" s="13">
        <f t="shared" si="0"/>
        <v>0.68898686037071954</v>
      </c>
      <c r="H15" s="13">
        <f t="shared" si="3"/>
        <v>0.146944823609098</v>
      </c>
    </row>
    <row r="16" spans="1:16" x14ac:dyDescent="0.25">
      <c r="A16" s="14">
        <v>8</v>
      </c>
      <c r="B16" s="14">
        <f t="shared" si="1"/>
        <v>0.125</v>
      </c>
      <c r="C16" s="17">
        <v>0.66998357578288437</v>
      </c>
      <c r="E16" s="13">
        <f t="shared" si="2"/>
        <v>-1.1503493803760083</v>
      </c>
      <c r="F16" s="13">
        <f t="shared" si="0"/>
        <v>0.66998357578288426</v>
      </c>
      <c r="H16" s="13">
        <f t="shared" si="3"/>
        <v>0.14289186634333761</v>
      </c>
    </row>
    <row r="17" spans="1:8" x14ac:dyDescent="0.25">
      <c r="A17" s="14">
        <v>9</v>
      </c>
      <c r="B17" s="14">
        <f t="shared" si="1"/>
        <v>0.1111111111111111</v>
      </c>
      <c r="C17" s="17">
        <v>0.65411525989560193</v>
      </c>
      <c r="E17" s="13">
        <f t="shared" si="2"/>
        <v>-1.2206403488473501</v>
      </c>
      <c r="F17" s="13">
        <f t="shared" si="0"/>
        <v>0.65411525989560171</v>
      </c>
      <c r="H17" s="13">
        <f t="shared" si="3"/>
        <v>0.13950752476420281</v>
      </c>
    </row>
    <row r="18" spans="1:8" x14ac:dyDescent="0.25">
      <c r="A18" s="19">
        <v>10</v>
      </c>
      <c r="B18" s="14">
        <f t="shared" si="1"/>
        <v>0.1</v>
      </c>
      <c r="C18" s="17">
        <v>0.64056053431492144</v>
      </c>
      <c r="E18" s="13">
        <f t="shared" si="2"/>
        <v>-1.2815515655446006</v>
      </c>
      <c r="F18" s="13">
        <f t="shared" si="0"/>
        <v>0.64056053431492155</v>
      </c>
      <c r="H18" s="20">
        <f t="shared" si="3"/>
        <v>0.13661661802259809</v>
      </c>
    </row>
    <row r="19" spans="1:8" x14ac:dyDescent="0.25">
      <c r="A19" s="14">
        <v>11</v>
      </c>
      <c r="B19" s="14">
        <f t="shared" si="1"/>
        <v>9.0909090909090912E-2</v>
      </c>
      <c r="C19" s="17">
        <v>0.62877566145563735</v>
      </c>
      <c r="E19" s="13">
        <f t="shared" si="2"/>
        <v>-1.3351777361189361</v>
      </c>
      <c r="F19" s="13">
        <f t="shared" si="0"/>
        <v>0.62877566145563746</v>
      </c>
      <c r="H19" s="13">
        <f t="shared" si="3"/>
        <v>0.1341031795767163</v>
      </c>
    </row>
    <row r="20" spans="1:8" x14ac:dyDescent="0.25">
      <c r="A20" s="14">
        <v>12</v>
      </c>
      <c r="B20" s="14">
        <f t="shared" si="1"/>
        <v>8.3333333333333329E-2</v>
      </c>
      <c r="C20" s="17">
        <v>0.6183835868550599</v>
      </c>
      <c r="E20" s="13">
        <f t="shared" si="2"/>
        <v>-1.3829941271006392</v>
      </c>
      <c r="F20" s="13">
        <f t="shared" si="0"/>
        <v>0.61838358685505979</v>
      </c>
      <c r="H20" s="13">
        <f t="shared" si="3"/>
        <v>0.13188679250615182</v>
      </c>
    </row>
    <row r="21" spans="1:8" x14ac:dyDescent="0.25">
      <c r="A21" s="14">
        <v>13</v>
      </c>
      <c r="B21" s="14">
        <f t="shared" si="1"/>
        <v>7.6923076923076927E-2</v>
      </c>
      <c r="C21" s="17">
        <v>0.60911299412210507</v>
      </c>
      <c r="E21" s="13">
        <f t="shared" si="2"/>
        <v>-1.4260768722728474</v>
      </c>
      <c r="F21" s="13">
        <f t="shared" si="0"/>
        <v>0.60911299412210496</v>
      </c>
      <c r="H21" s="13">
        <f t="shared" si="3"/>
        <v>0.12990959135435795</v>
      </c>
    </row>
    <row r="22" spans="1:8" x14ac:dyDescent="0.25">
      <c r="A22" s="14">
        <v>14</v>
      </c>
      <c r="B22" s="14">
        <f t="shared" si="1"/>
        <v>7.1428571428571425E-2</v>
      </c>
      <c r="C22" s="17">
        <v>0.60076267520525917</v>
      </c>
      <c r="E22" s="13">
        <f t="shared" si="2"/>
        <v>-1.4652337926855223</v>
      </c>
      <c r="F22" s="13">
        <f t="shared" si="0"/>
        <v>0.60076267520525906</v>
      </c>
      <c r="H22" s="13">
        <f t="shared" si="3"/>
        <v>0.12812866313802679</v>
      </c>
    </row>
    <row r="23" spans="1:8" x14ac:dyDescent="0.25">
      <c r="A23" s="14">
        <v>15</v>
      </c>
      <c r="B23" s="14">
        <f t="shared" si="1"/>
        <v>6.6666666666666666E-2</v>
      </c>
      <c r="C23" s="17">
        <v>0.59317962457702578</v>
      </c>
      <c r="E23" s="13">
        <f t="shared" si="2"/>
        <v>-1.5010859460440247</v>
      </c>
      <c r="F23" s="13">
        <f t="shared" si="0"/>
        <v>0.59317962457702567</v>
      </c>
      <c r="H23" s="13">
        <f t="shared" si="3"/>
        <v>0.12651137534768336</v>
      </c>
    </row>
    <row r="24" spans="1:8" x14ac:dyDescent="0.25">
      <c r="A24" s="14">
        <v>16</v>
      </c>
      <c r="B24" s="14">
        <f t="shared" si="1"/>
        <v>6.25E-2</v>
      </c>
      <c r="C24" s="17">
        <v>0.58624499940138752</v>
      </c>
      <c r="E24" s="13">
        <f t="shared" si="2"/>
        <v>-1.5341205443525459</v>
      </c>
      <c r="F24" s="13">
        <f t="shared" si="0"/>
        <v>0.58624499940138741</v>
      </c>
      <c r="H24" s="13">
        <f t="shared" si="3"/>
        <v>0.12503238157894722</v>
      </c>
    </row>
    <row r="25" spans="1:8" x14ac:dyDescent="0.25">
      <c r="A25" s="14">
        <v>17</v>
      </c>
      <c r="B25" s="14">
        <f t="shared" si="1"/>
        <v>5.8823529411764705E-2</v>
      </c>
      <c r="C25" s="17">
        <v>0.57986480122339912</v>
      </c>
      <c r="E25" s="13">
        <f t="shared" si="2"/>
        <v>-1.5647264713617985</v>
      </c>
      <c r="F25" s="13">
        <f t="shared" si="0"/>
        <v>0.57986480122339912</v>
      </c>
      <c r="H25" s="13">
        <f t="shared" si="3"/>
        <v>0.12367163415431401</v>
      </c>
    </row>
    <row r="26" spans="1:8" x14ac:dyDescent="0.25">
      <c r="A26" s="14">
        <v>18</v>
      </c>
      <c r="B26" s="14">
        <f t="shared" si="1"/>
        <v>5.5555555555555552E-2</v>
      </c>
      <c r="C26" s="17">
        <v>0.57396350433708943</v>
      </c>
      <c r="E26" s="13">
        <f t="shared" si="2"/>
        <v>-1.5932188180230502</v>
      </c>
      <c r="F26" s="13">
        <f t="shared" si="0"/>
        <v>0.57396350433708943</v>
      </c>
      <c r="H26" s="13">
        <f t="shared" si="3"/>
        <v>0.1224130252026758</v>
      </c>
    </row>
    <row r="27" spans="1:8" x14ac:dyDescent="0.25">
      <c r="A27" s="14">
        <v>19</v>
      </c>
      <c r="B27" s="14">
        <f t="shared" si="1"/>
        <v>5.2631578947368418E-2</v>
      </c>
      <c r="C27" s="17">
        <v>0.5684795855200514</v>
      </c>
      <c r="E27" s="13">
        <f t="shared" si="2"/>
        <v>-1.6198562586382697</v>
      </c>
      <c r="F27" s="13">
        <f t="shared" si="0"/>
        <v>0.5684795855200514</v>
      </c>
      <c r="H27" s="13">
        <f t="shared" si="3"/>
        <v>0.12124343325599821</v>
      </c>
    </row>
    <row r="28" spans="1:8" x14ac:dyDescent="0.25">
      <c r="A28" s="14">
        <v>20</v>
      </c>
      <c r="B28" s="14">
        <f t="shared" si="1"/>
        <v>0.05</v>
      </c>
      <c r="C28" s="17">
        <v>0.56336231658976343</v>
      </c>
      <c r="E28" s="13">
        <f t="shared" si="2"/>
        <v>-1.6448536269514726</v>
      </c>
      <c r="F28" s="13">
        <f t="shared" si="0"/>
        <v>0.56336231658976332</v>
      </c>
      <c r="H28" s="13">
        <f t="shared" si="3"/>
        <v>0.12015203917641171</v>
      </c>
    </row>
    <row r="29" spans="1:8" x14ac:dyDescent="0.25">
      <c r="A29" s="14">
        <v>21</v>
      </c>
      <c r="B29" s="14">
        <f t="shared" si="1"/>
        <v>4.7619047619047616E-2</v>
      </c>
      <c r="C29" s="17">
        <v>0.55856941714513275</v>
      </c>
      <c r="E29" s="13">
        <f t="shared" si="2"/>
        <v>-1.6683911939470788</v>
      </c>
      <c r="F29" s="13">
        <f t="shared" si="0"/>
        <v>0.55856941714513264</v>
      </c>
      <c r="H29" s="13">
        <f t="shared" si="3"/>
        <v>0.11912982554074318</v>
      </c>
    </row>
    <row r="30" spans="1:8" x14ac:dyDescent="0.25">
      <c r="A30" s="14">
        <v>22</v>
      </c>
      <c r="B30" s="14">
        <f t="shared" si="1"/>
        <v>4.5454545454545456E-2</v>
      </c>
      <c r="C30" s="17">
        <v>0.55406530644617114</v>
      </c>
      <c r="E30" s="13">
        <f t="shared" si="2"/>
        <v>-1.6906216295848977</v>
      </c>
      <c r="F30" s="13">
        <f t="shared" si="0"/>
        <v>0.55406530644617136</v>
      </c>
      <c r="H30" s="13">
        <f t="shared" si="3"/>
        <v>0.11816920380723347</v>
      </c>
    </row>
    <row r="31" spans="1:8" x14ac:dyDescent="0.25">
      <c r="A31" s="14">
        <v>23</v>
      </c>
      <c r="B31" s="14">
        <f t="shared" si="1"/>
        <v>4.3478260869565216E-2</v>
      </c>
      <c r="C31" s="17">
        <v>0.54981978096559114</v>
      </c>
      <c r="E31" s="13">
        <f t="shared" si="2"/>
        <v>-1.7116753065097285</v>
      </c>
      <c r="F31" s="13">
        <f t="shared" si="0"/>
        <v>0.54981978096559103</v>
      </c>
      <c r="H31" s="13">
        <f t="shared" si="3"/>
        <v>0.11726373226814474</v>
      </c>
    </row>
    <row r="32" spans="1:8" x14ac:dyDescent="0.25">
      <c r="A32" s="14">
        <v>24</v>
      </c>
      <c r="B32" s="14">
        <f t="shared" si="1"/>
        <v>4.1666666666666664E-2</v>
      </c>
      <c r="C32" s="17">
        <v>0.54580699978700653</v>
      </c>
      <c r="E32" s="13">
        <f t="shared" si="2"/>
        <v>-1.7316643961222451</v>
      </c>
      <c r="F32" s="13">
        <f t="shared" si="0"/>
        <v>0.54580699978700653</v>
      </c>
      <c r="H32" s="13">
        <f t="shared" si="3"/>
        <v>0.11640789965886719</v>
      </c>
    </row>
    <row r="33" spans="1:8" x14ac:dyDescent="0.25">
      <c r="A33" s="19">
        <v>25</v>
      </c>
      <c r="B33" s="14">
        <f t="shared" si="1"/>
        <v>0.04</v>
      </c>
      <c r="C33" s="17">
        <v>0.54200469622732139</v>
      </c>
      <c r="E33" s="13">
        <f t="shared" si="2"/>
        <v>-1.7506860712521695</v>
      </c>
      <c r="F33" s="13">
        <f t="shared" si="0"/>
        <v>0.54200469622732128</v>
      </c>
      <c r="H33" s="20">
        <f t="shared" si="3"/>
        <v>0.11559695701536662</v>
      </c>
    </row>
    <row r="34" spans="1:8" x14ac:dyDescent="0.25">
      <c r="A34" s="14">
        <v>26</v>
      </c>
      <c r="B34" s="14">
        <f t="shared" si="1"/>
        <v>3.8461538461538464E-2</v>
      </c>
      <c r="C34" s="17">
        <v>0.53839355812704737</v>
      </c>
      <c r="E34" s="13">
        <f t="shared" si="2"/>
        <v>-1.7688250385187059</v>
      </c>
      <c r="F34" s="13">
        <f t="shared" si="0"/>
        <v>0.53839355812704737</v>
      </c>
      <c r="H34" s="13">
        <f t="shared" si="3"/>
        <v>0.11482678550456694</v>
      </c>
    </row>
    <row r="35" spans="1:8" x14ac:dyDescent="0.25">
      <c r="A35" s="14">
        <v>27</v>
      </c>
      <c r="B35" s="14">
        <f t="shared" si="1"/>
        <v>3.7037037037037035E-2</v>
      </c>
      <c r="C35" s="17">
        <v>0.53495673556362888</v>
      </c>
      <c r="E35" s="13">
        <f t="shared" si="2"/>
        <v>-1.7861555612610771</v>
      </c>
      <c r="F35" s="13">
        <f t="shared" ref="F35:F66" si="4">$J$2+$K$2*($L$2)^(-1)*(1-EXP(-$L$2*E35))</f>
        <v>0.53495673556362877</v>
      </c>
      <c r="H35" s="13">
        <f t="shared" si="3"/>
        <v>0.11409379143108697</v>
      </c>
    </row>
    <row r="36" spans="1:8" x14ac:dyDescent="0.25">
      <c r="A36" s="14">
        <v>28</v>
      </c>
      <c r="B36" s="14">
        <f t="shared" si="1"/>
        <v>3.5714285714285712E-2</v>
      </c>
      <c r="C36" s="17">
        <v>0.53167944599456796</v>
      </c>
      <c r="E36" s="13">
        <f t="shared" si="2"/>
        <v>-1.8027430907391901</v>
      </c>
      <c r="F36" s="13">
        <f t="shared" si="4"/>
        <v>0.53167944599456796</v>
      </c>
      <c r="H36" s="13">
        <f t="shared" si="3"/>
        <v>0.11339482202348106</v>
      </c>
    </row>
    <row r="37" spans="1:8" x14ac:dyDescent="0.25">
      <c r="A37" s="14">
        <v>29</v>
      </c>
      <c r="B37" s="14">
        <f t="shared" si="1"/>
        <v>3.4482758620689655E-2</v>
      </c>
      <c r="C37" s="17">
        <v>0.52854865472444246</v>
      </c>
      <c r="E37" s="13">
        <f t="shared" si="2"/>
        <v>-1.8186455928500598</v>
      </c>
      <c r="F37" s="13">
        <f t="shared" si="4"/>
        <v>0.52854865472444246</v>
      </c>
      <c r="H37" s="13">
        <f t="shared" si="3"/>
        <v>0.11272709728530832</v>
      </c>
    </row>
    <row r="38" spans="1:8" x14ac:dyDescent="0.25">
      <c r="A38" s="14">
        <v>30</v>
      </c>
      <c r="B38" s="14">
        <f t="shared" si="1"/>
        <v>3.3333333333333333E-2</v>
      </c>
      <c r="C38" s="17">
        <v>0.52555281420079214</v>
      </c>
      <c r="E38" s="13">
        <f t="shared" si="2"/>
        <v>-1.8339146358159142</v>
      </c>
      <c r="F38" s="13">
        <f t="shared" si="4"/>
        <v>0.52555281420079214</v>
      </c>
      <c r="H38" s="13">
        <f t="shared" si="3"/>
        <v>0.11208815439302744</v>
      </c>
    </row>
    <row r="39" spans="1:8" x14ac:dyDescent="0.25">
      <c r="A39" s="14">
        <v>31</v>
      </c>
      <c r="B39" s="14">
        <f t="shared" si="1"/>
        <v>3.2258064516129031E-2</v>
      </c>
      <c r="C39" s="17">
        <v>0.52268164968977926</v>
      </c>
      <c r="E39" s="13">
        <f t="shared" si="2"/>
        <v>-1.8485962885014084</v>
      </c>
      <c r="F39" s="13">
        <f t="shared" si="4"/>
        <v>0.52268164968977926</v>
      </c>
      <c r="H39" s="13">
        <f t="shared" si="3"/>
        <v>0.1114758019856151</v>
      </c>
    </row>
    <row r="40" spans="1:8" x14ac:dyDescent="0.25">
      <c r="A40" s="14">
        <v>32</v>
      </c>
      <c r="B40" s="14">
        <f t="shared" si="1"/>
        <v>3.125E-2</v>
      </c>
      <c r="C40" s="17">
        <v>0.51992598183667993</v>
      </c>
      <c r="E40" s="13">
        <f t="shared" si="2"/>
        <v>-1.8627318674216511</v>
      </c>
      <c r="F40" s="13">
        <f t="shared" si="4"/>
        <v>0.51992598183667993</v>
      </c>
      <c r="H40" s="13">
        <f t="shared" si="3"/>
        <v>0.11088808232085826</v>
      </c>
    </row>
    <row r="41" spans="1:8" x14ac:dyDescent="0.25">
      <c r="A41" s="14">
        <v>33</v>
      </c>
      <c r="B41" s="14">
        <f t="shared" si="1"/>
        <v>3.0303030303030304E-2</v>
      </c>
      <c r="C41" s="17">
        <v>0.51727757879837732</v>
      </c>
      <c r="E41" s="13">
        <f t="shared" si="2"/>
        <v>-1.8763585618945948</v>
      </c>
      <c r="F41" s="13">
        <f t="shared" si="4"/>
        <v>0.51727757879837732</v>
      </c>
      <c r="H41" s="13">
        <f t="shared" si="3"/>
        <v>0.11032323973866479</v>
      </c>
    </row>
    <row r="42" spans="1:8" x14ac:dyDescent="0.25">
      <c r="A42" s="14">
        <v>34</v>
      </c>
      <c r="B42" s="14">
        <f t="shared" si="1"/>
        <v>2.9411764705882353E-2</v>
      </c>
      <c r="C42" s="17">
        <v>0.51472903226427036</v>
      </c>
      <c r="E42" s="13">
        <f t="shared" si="2"/>
        <v>-1.8895099603334302</v>
      </c>
      <c r="F42" s="13">
        <f t="shared" si="4"/>
        <v>0.51472903226427036</v>
      </c>
      <c r="H42" s="13">
        <f t="shared" si="3"/>
        <v>0.1097796942192155</v>
      </c>
    </row>
    <row r="43" spans="1:8" x14ac:dyDescent="0.25">
      <c r="A43" s="14">
        <v>35</v>
      </c>
      <c r="B43" s="14">
        <f t="shared" si="1"/>
        <v>2.8571428571428571E-2</v>
      </c>
      <c r="C43" s="17">
        <v>0.51227365291071081</v>
      </c>
      <c r="E43" s="13">
        <f t="shared" si="2"/>
        <v>-1.9022164957820151</v>
      </c>
      <c r="F43" s="13">
        <f t="shared" si="4"/>
        <v>0.51227365291071103</v>
      </c>
      <c r="H43" s="13">
        <f t="shared" si="3"/>
        <v>0.10925601908583478</v>
      </c>
    </row>
    <row r="44" spans="1:8" x14ac:dyDescent="0.25">
      <c r="A44" s="14">
        <v>36</v>
      </c>
      <c r="B44" s="14">
        <f t="shared" si="1"/>
        <v>2.7777777777777776E-2</v>
      </c>
      <c r="C44" s="17">
        <v>0.50990538176940547</v>
      </c>
      <c r="E44" s="13">
        <f t="shared" si="2"/>
        <v>-1.9145058250555569</v>
      </c>
      <c r="F44" s="13">
        <f t="shared" si="4"/>
        <v>0.50990538176940547</v>
      </c>
      <c r="H44" s="13">
        <f t="shared" si="3"/>
        <v>0.10875092210193815</v>
      </c>
    </row>
    <row r="45" spans="1:8" x14ac:dyDescent="0.25">
      <c r="A45" s="14">
        <v>37</v>
      </c>
      <c r="B45" s="14">
        <f t="shared" si="1"/>
        <v>2.7027027027027029E-2</v>
      </c>
      <c r="C45" s="17">
        <v>0.50761871470846087</v>
      </c>
      <c r="E45" s="13">
        <f t="shared" si="2"/>
        <v>-1.9264031529639816</v>
      </c>
      <c r="F45" s="13">
        <f t="shared" si="4"/>
        <v>0.50761871470846076</v>
      </c>
      <c r="H45" s="13">
        <f t="shared" si="3"/>
        <v>0.10826322936460141</v>
      </c>
    </row>
    <row r="46" spans="1:8" x14ac:dyDescent="0.25">
      <c r="A46" s="14">
        <v>38</v>
      </c>
      <c r="B46" s="14">
        <f t="shared" si="1"/>
        <v>2.6315789473684209E-2</v>
      </c>
      <c r="C46" s="17">
        <v>0.50540863778084322</v>
      </c>
      <c r="E46" s="13">
        <f t="shared" si="2"/>
        <v>-1.9379315108528286</v>
      </c>
      <c r="F46" s="13">
        <f t="shared" si="4"/>
        <v>0.50540863778084311</v>
      </c>
      <c r="H46" s="13">
        <f t="shared" si="3"/>
        <v>0.107791871515895</v>
      </c>
    </row>
    <row r="47" spans="1:8" x14ac:dyDescent="0.25">
      <c r="A47" s="14">
        <v>39</v>
      </c>
      <c r="B47" s="14">
        <f t="shared" si="1"/>
        <v>2.564102564102564E-2</v>
      </c>
      <c r="C47" s="17">
        <v>0.5032705716288981</v>
      </c>
      <c r="E47" s="13">
        <f t="shared" si="2"/>
        <v>-1.9491119969398878</v>
      </c>
      <c r="F47" s="13">
        <f t="shared" si="4"/>
        <v>0.5032705716288981</v>
      </c>
      <c r="H47" s="13">
        <f t="shared" si="3"/>
        <v>0.10733587188566535</v>
      </c>
    </row>
    <row r="48" spans="1:8" x14ac:dyDescent="0.25">
      <c r="A48" s="14">
        <v>40</v>
      </c>
      <c r="B48" s="14">
        <f t="shared" si="1"/>
        <v>2.5000000000000001E-2</v>
      </c>
      <c r="C48" s="17">
        <v>0.50120032347455168</v>
      </c>
      <c r="E48" s="13">
        <f t="shared" si="2"/>
        <v>-1.9599639845400538</v>
      </c>
      <c r="F48" s="13">
        <f t="shared" si="4"/>
        <v>0.50120032347455168</v>
      </c>
      <c r="H48" s="13">
        <f t="shared" si="3"/>
        <v>0.10689433625216456</v>
      </c>
    </row>
    <row r="49" spans="1:8" x14ac:dyDescent="0.25">
      <c r="A49" s="14">
        <v>41</v>
      </c>
      <c r="B49" s="14">
        <f t="shared" si="1"/>
        <v>2.4390243902439025E-2</v>
      </c>
      <c r="C49" s="17">
        <v>0.49919404549463581</v>
      </c>
      <c r="E49" s="13">
        <f t="shared" si="2"/>
        <v>-1.9705053031703286</v>
      </c>
      <c r="F49" s="13">
        <f t="shared" si="4"/>
        <v>0.49919404549463575</v>
      </c>
      <c r="H49" s="13">
        <f t="shared" si="3"/>
        <v>0.10646644396447866</v>
      </c>
    </row>
    <row r="50" spans="1:8" x14ac:dyDescent="0.25">
      <c r="A50" s="14">
        <v>42</v>
      </c>
      <c r="B50" s="14">
        <f t="shared" si="1"/>
        <v>2.3809523809523808E-2</v>
      </c>
      <c r="C50" s="17">
        <v>0.49724819859566177</v>
      </c>
      <c r="E50" s="13">
        <f t="shared" si="2"/>
        <v>-1.9807523966472786</v>
      </c>
      <c r="F50" s="13">
        <f t="shared" si="4"/>
        <v>0.49724819859566172</v>
      </c>
      <c r="H50" s="13">
        <f t="shared" si="3"/>
        <v>0.10605144021653171</v>
      </c>
    </row>
    <row r="51" spans="1:8" x14ac:dyDescent="0.25">
      <c r="A51" s="14">
        <v>43</v>
      </c>
      <c r="B51" s="14">
        <f t="shared" si="1"/>
        <v>2.3255813953488372E-2</v>
      </c>
      <c r="C51" s="17">
        <v>0.4953595207745578</v>
      </c>
      <c r="E51" s="13">
        <f t="shared" si="2"/>
        <v>-1.9907204615820322</v>
      </c>
      <c r="F51" s="13">
        <f t="shared" si="4"/>
        <v>0.49535952077455775</v>
      </c>
      <c r="H51" s="13">
        <f t="shared" si="3"/>
        <v>0.10564862929916936</v>
      </c>
    </row>
    <row r="52" spans="1:8" x14ac:dyDescent="0.25">
      <c r="A52" s="14">
        <v>44</v>
      </c>
      <c r="B52" s="14">
        <f t="shared" si="1"/>
        <v>2.2727272727272728E-2</v>
      </c>
      <c r="C52" s="17">
        <v>0.49352499939065952</v>
      </c>
      <c r="E52" s="13">
        <f t="shared" si="2"/>
        <v>-2.0004235691059797</v>
      </c>
      <c r="F52" s="13">
        <f t="shared" si="4"/>
        <v>0.49352499939065947</v>
      </c>
      <c r="H52" s="13">
        <f t="shared" si="3"/>
        <v>0.10525736868642123</v>
      </c>
    </row>
    <row r="53" spans="1:8" x14ac:dyDescent="0.25">
      <c r="A53" s="14">
        <v>45</v>
      </c>
      <c r="B53" s="14">
        <f t="shared" si="1"/>
        <v>2.2222222222222223E-2</v>
      </c>
      <c r="C53" s="17">
        <v>0.49174184678671384</v>
      </c>
      <c r="E53" s="13">
        <f t="shared" si="2"/>
        <v>-2.0098747721953845</v>
      </c>
      <c r="F53" s="13">
        <f t="shared" si="4"/>
        <v>0.49174184678671379</v>
      </c>
      <c r="H53" s="13">
        <f t="shared" si="3"/>
        <v>0.10487706383602988</v>
      </c>
    </row>
    <row r="54" spans="1:8" x14ac:dyDescent="0.25">
      <c r="A54" s="14">
        <v>46</v>
      </c>
      <c r="B54" s="14">
        <f t="shared" si="1"/>
        <v>2.1739130434782608E-2</v>
      </c>
      <c r="C54" s="17">
        <v>0.49000747878826845</v>
      </c>
      <c r="E54" s="13">
        <f t="shared" si="2"/>
        <v>-2.0190862005831423</v>
      </c>
      <c r="F54" s="13">
        <f t="shared" si="4"/>
        <v>0.49000747878826834</v>
      </c>
      <c r="H54" s="13">
        <f t="shared" si="3"/>
        <v>0.10450716360387204</v>
      </c>
    </row>
    <row r="55" spans="1:8" x14ac:dyDescent="0.25">
      <c r="A55" s="14">
        <v>47</v>
      </c>
      <c r="B55" s="14">
        <f t="shared" si="1"/>
        <v>2.1276595744680851E-2</v>
      </c>
      <c r="C55" s="17">
        <v>0.48831949568583377</v>
      </c>
      <c r="E55" s="13">
        <f t="shared" si="2"/>
        <v>-2.0280691449339061</v>
      </c>
      <c r="F55" s="13">
        <f t="shared" si="4"/>
        <v>0.48831949568583372</v>
      </c>
      <c r="H55" s="13">
        <f t="shared" si="3"/>
        <v>0.1041471561878976</v>
      </c>
    </row>
    <row r="56" spans="1:8" x14ac:dyDescent="0.25">
      <c r="A56" s="14">
        <v>48</v>
      </c>
      <c r="B56" s="14">
        <f t="shared" si="1"/>
        <v>2.0833333333333332E-2</v>
      </c>
      <c r="C56" s="17">
        <v>0.48667566536590079</v>
      </c>
      <c r="E56" s="13">
        <f t="shared" si="2"/>
        <v>-2.0368341317013887</v>
      </c>
      <c r="F56" s="13">
        <f t="shared" si="4"/>
        <v>0.48667566536590073</v>
      </c>
      <c r="H56" s="13">
        <f t="shared" si="3"/>
        <v>0.10379656553036914</v>
      </c>
    </row>
    <row r="57" spans="1:8" x14ac:dyDescent="0.25">
      <c r="A57" s="14">
        <v>49</v>
      </c>
      <c r="B57" s="14">
        <f t="shared" si="1"/>
        <v>2.0408163265306121E-2</v>
      </c>
      <c r="C57" s="17">
        <v>0.48507390830788882</v>
      </c>
      <c r="E57" s="13">
        <f t="shared" si="2"/>
        <v>-2.045390989873288</v>
      </c>
      <c r="F57" s="13">
        <f t="shared" si="4"/>
        <v>0.48507390830788877</v>
      </c>
      <c r="H57" s="13">
        <f t="shared" si="3"/>
        <v>0.10345494811806094</v>
      </c>
    </row>
    <row r="58" spans="1:8" x14ac:dyDescent="0.25">
      <c r="A58" s="19">
        <v>50</v>
      </c>
      <c r="B58" s="14">
        <f t="shared" si="1"/>
        <v>0.02</v>
      </c>
      <c r="C58" s="17">
        <v>0.48351228420639969</v>
      </c>
      <c r="E58" s="13">
        <f t="shared" si="2"/>
        <v>-2.0537489106318225</v>
      </c>
      <c r="F58" s="13">
        <f t="shared" si="4"/>
        <v>0.48351228420639963</v>
      </c>
      <c r="H58" s="20">
        <f t="shared" si="3"/>
        <v>0.10312189012909791</v>
      </c>
    </row>
    <row r="59" spans="1:8" x14ac:dyDescent="0.25">
      <c r="A59" s="14">
        <v>51</v>
      </c>
      <c r="B59" s="14">
        <f t="shared" si="1"/>
        <v>1.9607843137254902E-2</v>
      </c>
      <c r="C59" s="17">
        <v>0.48198898001342361</v>
      </c>
      <c r="E59" s="13">
        <f t="shared" si="2"/>
        <v>-2.061916500809462</v>
      </c>
      <c r="F59" s="13">
        <f t="shared" si="4"/>
        <v>0.48198898001342355</v>
      </c>
      <c r="H59" s="13">
        <f t="shared" si="3"/>
        <v>0.10279700488263699</v>
      </c>
    </row>
    <row r="60" spans="1:8" x14ac:dyDescent="0.25">
      <c r="A60" s="14">
        <v>52</v>
      </c>
      <c r="B60" s="14">
        <f t="shared" si="1"/>
        <v>1.9230769230769232E-2</v>
      </c>
      <c r="C60" s="17">
        <v>0.48050229922463084</v>
      </c>
      <c r="E60" s="13">
        <f t="shared" si="2"/>
        <v>-2.0699018308950512</v>
      </c>
      <c r="F60" s="13">
        <f t="shared" si="4"/>
        <v>0.48050229922463089</v>
      </c>
      <c r="H60" s="13">
        <f t="shared" si="3"/>
        <v>0.10247993055388328</v>
      </c>
    </row>
    <row r="61" spans="1:8" x14ac:dyDescent="0.25">
      <c r="A61" s="14">
        <v>53</v>
      </c>
      <c r="B61" s="14">
        <f t="shared" si="1"/>
        <v>1.8867924528301886E-2</v>
      </c>
      <c r="C61" s="17">
        <v>0.47905065225865534</v>
      </c>
      <c r="E61" s="13">
        <f t="shared" si="2"/>
        <v>-2.0777124782407714</v>
      </c>
      <c r="F61" s="13">
        <f t="shared" si="4"/>
        <v>0.47905065225865529</v>
      </c>
      <c r="H61" s="13">
        <f t="shared" si="3"/>
        <v>0.10217032812221544</v>
      </c>
    </row>
    <row r="62" spans="1:8" x14ac:dyDescent="0.25">
      <c r="A62" s="14">
        <v>54</v>
      </c>
      <c r="B62" s="14">
        <f t="shared" si="1"/>
        <v>1.8518518518518517E-2</v>
      </c>
      <c r="C62" s="17">
        <v>0.47763254779915981</v>
      </c>
      <c r="E62" s="13">
        <f t="shared" si="2"/>
        <v>-2.0853555660318284</v>
      </c>
      <c r="F62" s="13">
        <f t="shared" si="4"/>
        <v>0.47763254779915976</v>
      </c>
      <c r="H62" s="13">
        <f t="shared" si="3"/>
        <v>0.10186787952465043</v>
      </c>
    </row>
    <row r="63" spans="1:8" x14ac:dyDescent="0.25">
      <c r="A63" s="14">
        <v>55</v>
      </c>
      <c r="B63" s="14">
        <f t="shared" si="1"/>
        <v>1.8181818181818181E-2</v>
      </c>
      <c r="C63" s="17">
        <v>0.47624658498711736</v>
      </c>
      <c r="E63" s="13">
        <f t="shared" si="2"/>
        <v>-2.0928377985057733</v>
      </c>
      <c r="F63" s="13">
        <f t="shared" si="4"/>
        <v>0.47624658498711731</v>
      </c>
      <c r="H63" s="13">
        <f t="shared" si="3"/>
        <v>0.1015722859906391</v>
      </c>
    </row>
    <row r="64" spans="1:8" x14ac:dyDescent="0.25">
      <c r="A64" s="14">
        <v>56</v>
      </c>
      <c r="B64" s="14">
        <f t="shared" si="1"/>
        <v>1.7857142857142856E-2</v>
      </c>
      <c r="C64" s="17">
        <v>0.47489144636573816</v>
      </c>
      <c r="E64" s="13">
        <f t="shared" si="2"/>
        <v>-2.1001654928444697</v>
      </c>
      <c r="F64" s="13">
        <f t="shared" si="4"/>
        <v>0.4748914463657381</v>
      </c>
      <c r="H64" s="13">
        <f t="shared" si="3"/>
        <v>0.10128326653738379</v>
      </c>
    </row>
    <row r="65" spans="1:8" x14ac:dyDescent="0.25">
      <c r="A65" s="14">
        <v>57</v>
      </c>
      <c r="B65" s="14">
        <f t="shared" si="1"/>
        <v>1.7543859649122806E-2</v>
      </c>
      <c r="C65" s="17">
        <v>0.47356589149321648</v>
      </c>
      <c r="E65" s="13">
        <f t="shared" si="2"/>
        <v>-2.1073446081072991</v>
      </c>
      <c r="F65" s="13">
        <f t="shared" si="4"/>
        <v>0.47356589149321643</v>
      </c>
      <c r="H65" s="13">
        <f t="shared" si="3"/>
        <v>0.10100055660758618</v>
      </c>
    </row>
    <row r="66" spans="1:8" x14ac:dyDescent="0.25">
      <c r="A66" s="14">
        <v>58</v>
      </c>
      <c r="B66" s="14">
        <f t="shared" si="1"/>
        <v>1.7241379310344827E-2</v>
      </c>
      <c r="C66" s="17">
        <v>0.47226875114936895</v>
      </c>
      <c r="E66" s="13">
        <f t="shared" si="2"/>
        <v>-2.1143807715275607</v>
      </c>
      <c r="F66" s="13">
        <f t="shared" si="4"/>
        <v>0.47226875114936889</v>
      </c>
      <c r="H66" s="13">
        <f t="shared" si="3"/>
        <v>0.10072390683385847</v>
      </c>
    </row>
    <row r="67" spans="1:8" x14ac:dyDescent="0.25">
      <c r="A67" s="14">
        <v>59</v>
      </c>
      <c r="B67" s="14">
        <f t="shared" si="1"/>
        <v>1.6949152542372881E-2</v>
      </c>
      <c r="C67" s="17">
        <v>0.47099892207156097</v>
      </c>
      <c r="E67" s="13">
        <f t="shared" si="2"/>
        <v>-2.1212793024540013</v>
      </c>
      <c r="F67" s="13">
        <f t="shared" ref="F67:F98" si="5">$J$2+$K$2*($L$2)^(-1)*(1-EXP(-$L$2*E67))</f>
        <v>0.47099892207156085</v>
      </c>
      <c r="H67" s="13">
        <f t="shared" si="3"/>
        <v>0.10045308191601925</v>
      </c>
    </row>
    <row r="68" spans="1:8" x14ac:dyDescent="0.25">
      <c r="A68" s="14">
        <v>60</v>
      </c>
      <c r="B68" s="14">
        <f t="shared" ref="B68:B117" si="6">1/A68</f>
        <v>1.6666666666666666E-2</v>
      </c>
      <c r="C68" s="17">
        <v>0.46975536216333208</v>
      </c>
      <c r="E68" s="13">
        <f t="shared" ref="E68:E117" si="7">NORMSINV(B68)</f>
        <v>-2.128045234184984</v>
      </c>
      <c r="F68" s="13">
        <f t="shared" si="5"/>
        <v>0.46975536216333202</v>
      </c>
      <c r="H68" s="13">
        <f t="shared" ref="H68:H117" si="8">F68*$N$2*($P$2)^$O$2</f>
        <v>0.10018785959920509</v>
      </c>
    </row>
    <row r="69" spans="1:8" x14ac:dyDescent="0.25">
      <c r="A69" s="14">
        <v>61</v>
      </c>
      <c r="B69" s="14">
        <f t="shared" si="6"/>
        <v>1.6393442622950821E-2</v>
      </c>
      <c r="C69" s="17">
        <v>0.46853708612602757</v>
      </c>
      <c r="E69" s="13">
        <f t="shared" si="7"/>
        <v>-2.1346833339130651</v>
      </c>
      <c r="F69" s="13">
        <f t="shared" si="5"/>
        <v>0.46853708612602751</v>
      </c>
      <c r="H69" s="13">
        <f t="shared" si="8"/>
        <v>9.9928029742199442E-2</v>
      </c>
    </row>
    <row r="70" spans="1:8" x14ac:dyDescent="0.25">
      <c r="A70" s="14">
        <v>62</v>
      </c>
      <c r="B70" s="14">
        <f t="shared" si="6"/>
        <v>1.6129032258064516E-2</v>
      </c>
      <c r="C70" s="17">
        <v>0.46734316146970722</v>
      </c>
      <c r="E70" s="13">
        <f t="shared" si="7"/>
        <v>-2.1411981209720183</v>
      </c>
      <c r="F70" s="13">
        <f t="shared" si="5"/>
        <v>0.46734316146970711</v>
      </c>
      <c r="H70" s="13">
        <f t="shared" si="8"/>
        <v>9.9673393466652521E-2</v>
      </c>
    </row>
    <row r="71" spans="1:8" x14ac:dyDescent="0.25">
      <c r="A71" s="14">
        <v>63</v>
      </c>
      <c r="B71" s="14">
        <f t="shared" si="6"/>
        <v>1.5873015873015872E-2</v>
      </c>
      <c r="C71" s="17">
        <v>0.46617270486475626</v>
      </c>
      <c r="E71" s="13">
        <f t="shared" si="7"/>
        <v>-2.1475938835560422</v>
      </c>
      <c r="F71" s="13">
        <f t="shared" si="5"/>
        <v>0.46617270486475626</v>
      </c>
      <c r="H71" s="13">
        <f t="shared" si="8"/>
        <v>9.9423762378965219E-2</v>
      </c>
    </row>
    <row r="72" spans="1:8" x14ac:dyDescent="0.25">
      <c r="A72" s="14">
        <v>64</v>
      </c>
      <c r="B72" s="14">
        <f t="shared" si="6"/>
        <v>1.5625E-2</v>
      </c>
      <c r="C72" s="17">
        <v>0.46502487880010623</v>
      </c>
      <c r="E72" s="13">
        <f t="shared" si="7"/>
        <v>-2.1538746940614555</v>
      </c>
      <c r="F72" s="13">
        <f t="shared" si="5"/>
        <v>0.46502487880010623</v>
      </c>
      <c r="H72" s="13">
        <f t="shared" si="8"/>
        <v>9.9178957857565253E-2</v>
      </c>
    </row>
    <row r="73" spans="1:8" x14ac:dyDescent="0.25">
      <c r="A73" s="14">
        <v>65</v>
      </c>
      <c r="B73" s="14">
        <f t="shared" si="6"/>
        <v>1.5384615384615385E-2</v>
      </c>
      <c r="C73" s="17">
        <v>0.46389888851786309</v>
      </c>
      <c r="E73" s="13">
        <f t="shared" si="7"/>
        <v>-2.1600444231842824</v>
      </c>
      <c r="F73" s="13">
        <f t="shared" si="5"/>
        <v>0.46389888851786309</v>
      </c>
      <c r="H73" s="13">
        <f t="shared" si="8"/>
        <v>9.893881039913513E-2</v>
      </c>
    </row>
    <row r="74" spans="1:8" x14ac:dyDescent="0.25">
      <c r="A74" s="14">
        <v>66</v>
      </c>
      <c r="B74" s="14">
        <f t="shared" si="6"/>
        <v>1.5151515151515152E-2</v>
      </c>
      <c r="C74" s="17">
        <v>0.46279397919754584</v>
      </c>
      <c r="E74" s="13">
        <f t="shared" si="7"/>
        <v>-2.1661067528923286</v>
      </c>
      <c r="F74" s="13">
        <f t="shared" si="5"/>
        <v>0.46279397919754572</v>
      </c>
      <c r="H74" s="13">
        <f t="shared" si="8"/>
        <v>9.8703159018075803E-2</v>
      </c>
    </row>
    <row r="75" spans="1:8" x14ac:dyDescent="0.25">
      <c r="A75" s="14">
        <v>67</v>
      </c>
      <c r="B75" s="14">
        <f t="shared" si="6"/>
        <v>1.4925373134328358E-2</v>
      </c>
      <c r="C75" s="17">
        <v>0.46170943336609294</v>
      </c>
      <c r="E75" s="13">
        <f t="shared" si="7"/>
        <v>-2.172065188377434</v>
      </c>
      <c r="F75" s="13">
        <f t="shared" si="5"/>
        <v>0.46170943336609294</v>
      </c>
      <c r="H75" s="13">
        <f t="shared" si="8"/>
        <v>9.8471850694121607E-2</v>
      </c>
    </row>
    <row r="76" spans="1:8" x14ac:dyDescent="0.25">
      <c r="A76" s="14">
        <v>68</v>
      </c>
      <c r="B76" s="14">
        <f t="shared" si="6"/>
        <v>1.4705882352941176E-2</v>
      </c>
      <c r="C76" s="17">
        <v>0.46064456851241498</v>
      </c>
      <c r="E76" s="13">
        <f t="shared" si="7"/>
        <v>-2.1779230690821838</v>
      </c>
      <c r="F76" s="13">
        <f t="shared" si="5"/>
        <v>0.46064456851241498</v>
      </c>
      <c r="H76" s="13">
        <f t="shared" si="8"/>
        <v>9.8244739863579747E-2</v>
      </c>
    </row>
    <row r="77" spans="1:8" x14ac:dyDescent="0.25">
      <c r="A77" s="14">
        <v>69</v>
      </c>
      <c r="B77" s="14">
        <f t="shared" si="6"/>
        <v>1.4492753623188406E-2</v>
      </c>
      <c r="C77" s="17">
        <v>0.45959873488753011</v>
      </c>
      <c r="E77" s="13">
        <f t="shared" si="7"/>
        <v>-2.1836835788854256</v>
      </c>
      <c r="F77" s="13">
        <f t="shared" si="5"/>
        <v>0.45959873488753</v>
      </c>
      <c r="H77" s="13">
        <f t="shared" si="8"/>
        <v>9.8021687950150649E-2</v>
      </c>
    </row>
    <row r="78" spans="1:8" x14ac:dyDescent="0.25">
      <c r="A78" s="14">
        <v>70</v>
      </c>
      <c r="B78" s="14">
        <f t="shared" si="6"/>
        <v>1.4285714285714285E-2</v>
      </c>
      <c r="C78" s="17">
        <v>0.45857131347334945</v>
      </c>
      <c r="E78" s="13">
        <f t="shared" si="7"/>
        <v>-2.1893497555220844</v>
      </c>
      <c r="F78" s="13">
        <f t="shared" si="5"/>
        <v>0.45857131347334934</v>
      </c>
      <c r="H78" s="13">
        <f t="shared" si="8"/>
        <v>9.7802562931717435E-2</v>
      </c>
    </row>
    <row r="79" spans="1:8" x14ac:dyDescent="0.25">
      <c r="A79" s="14">
        <v>71</v>
      </c>
      <c r="B79" s="14">
        <f t="shared" si="6"/>
        <v>1.4084507042253521E-2</v>
      </c>
      <c r="C79" s="17">
        <v>0.45756171410492874</v>
      </c>
      <c r="E79" s="13">
        <f t="shared" si="7"/>
        <v>-2.1949244993050545</v>
      </c>
      <c r="F79" s="13">
        <f t="shared" si="5"/>
        <v>0.45756171410492874</v>
      </c>
      <c r="H79" s="13">
        <f t="shared" si="8"/>
        <v>9.7587238939865692E-2</v>
      </c>
    </row>
    <row r="80" spans="1:8" x14ac:dyDescent="0.25">
      <c r="A80" s="14">
        <v>72</v>
      </c>
      <c r="B80" s="14">
        <f t="shared" si="6"/>
        <v>1.3888888888888888E-2</v>
      </c>
      <c r="C80" s="17">
        <v>0.45656937373257866</v>
      </c>
      <c r="E80" s="13">
        <f t="shared" si="7"/>
        <v>-2.2004105812100327</v>
      </c>
      <c r="F80" s="13">
        <f t="shared" si="5"/>
        <v>0.45656937373257855</v>
      </c>
      <c r="H80" s="13">
        <f t="shared" si="8"/>
        <v>9.7375595889232294E-2</v>
      </c>
    </row>
    <row r="81" spans="1:8" x14ac:dyDescent="0.25">
      <c r="A81" s="14">
        <v>73</v>
      </c>
      <c r="B81" s="14">
        <f t="shared" si="6"/>
        <v>1.3698630136986301E-2</v>
      </c>
      <c r="C81" s="17">
        <v>0.45559375481159992</v>
      </c>
      <c r="E81" s="13">
        <f t="shared" si="7"/>
        <v>-2.2058106503780786</v>
      </c>
      <c r="F81" s="13">
        <f t="shared" si="5"/>
        <v>0.4555937548115998</v>
      </c>
      <c r="H81" s="13">
        <f t="shared" si="8"/>
        <v>9.7167519134073593E-2</v>
      </c>
    </row>
    <row r="82" spans="1:8" x14ac:dyDescent="0.25">
      <c r="A82" s="14">
        <v>74</v>
      </c>
      <c r="B82" s="14">
        <f t="shared" si="6"/>
        <v>1.3513513513513514E-2</v>
      </c>
      <c r="C82" s="17">
        <v>0.45463434380863188</v>
      </c>
      <c r="E82" s="13">
        <f t="shared" si="7"/>
        <v>-2.2111272410853271</v>
      </c>
      <c r="F82" s="13">
        <f t="shared" si="5"/>
        <v>0.45463434380863177</v>
      </c>
      <c r="H82" s="13">
        <f t="shared" si="8"/>
        <v>9.6962899149704213E-2</v>
      </c>
    </row>
    <row r="83" spans="1:8" x14ac:dyDescent="0.25">
      <c r="A83" s="14">
        <v>75</v>
      </c>
      <c r="B83" s="14">
        <f t="shared" si="6"/>
        <v>1.3333333333333334E-2</v>
      </c>
      <c r="C83" s="17">
        <v>0.45369064981469898</v>
      </c>
      <c r="E83" s="13">
        <f t="shared" si="7"/>
        <v>-2.2163627792243985</v>
      </c>
      <c r="F83" s="13">
        <f t="shared" si="5"/>
        <v>0.45369064981469887</v>
      </c>
      <c r="H83" s="13">
        <f t="shared" si="8"/>
        <v>9.6761631236692291E-2</v>
      </c>
    </row>
    <row r="84" spans="1:8" x14ac:dyDescent="0.25">
      <c r="A84" s="14">
        <v>76</v>
      </c>
      <c r="B84" s="14">
        <f t="shared" si="6"/>
        <v>1.3157894736842105E-2</v>
      </c>
      <c r="C84" s="17">
        <v>0.4527622032559957</v>
      </c>
      <c r="E84" s="13">
        <f t="shared" si="7"/>
        <v>-2.2215195883378365</v>
      </c>
      <c r="F84" s="13">
        <f t="shared" si="5"/>
        <v>0.4527622032559957</v>
      </c>
      <c r="H84" s="13">
        <f t="shared" si="8"/>
        <v>9.6563615245900125E-2</v>
      </c>
    </row>
    <row r="85" spans="1:8" x14ac:dyDescent="0.25">
      <c r="A85" s="14">
        <v>77</v>
      </c>
      <c r="B85" s="14">
        <f t="shared" si="6"/>
        <v>1.2987012987012988E-2</v>
      </c>
      <c r="C85" s="17">
        <v>0.45184855469431584</v>
      </c>
      <c r="E85" s="13">
        <f t="shared" si="7"/>
        <v>-2.2265998952400636</v>
      </c>
      <c r="F85" s="13">
        <f t="shared" si="5"/>
        <v>0.45184855469431595</v>
      </c>
      <c r="H85" s="13">
        <f t="shared" si="8"/>
        <v>9.6368755322643371E-2</v>
      </c>
    </row>
    <row r="86" spans="1:8" x14ac:dyDescent="0.25">
      <c r="A86" s="14">
        <v>78</v>
      </c>
      <c r="B86" s="14">
        <f t="shared" si="6"/>
        <v>1.282051282051282E-2</v>
      </c>
      <c r="C86" s="17">
        <v>0.45094927370980031</v>
      </c>
      <c r="E86" s="13">
        <f t="shared" si="7"/>
        <v>-2.2316058352609232</v>
      </c>
      <c r="F86" s="13">
        <f t="shared" si="5"/>
        <v>0.4509492737098002</v>
      </c>
      <c r="H86" s="13">
        <f t="shared" si="8"/>
        <v>9.6176959668407558E-2</v>
      </c>
    </row>
    <row r="87" spans="1:8" x14ac:dyDescent="0.25">
      <c r="A87" s="14">
        <v>79</v>
      </c>
      <c r="B87" s="14">
        <f t="shared" si="6"/>
        <v>1.2658227848101266E-2</v>
      </c>
      <c r="C87" s="17">
        <v>0.45006394785935944</v>
      </c>
      <c r="E87" s="13">
        <f t="shared" si="7"/>
        <v>-2.2365394571408492</v>
      </c>
      <c r="F87" s="13">
        <f t="shared" si="5"/>
        <v>0.45006394785935933</v>
      </c>
      <c r="H87" s="13">
        <f t="shared" si="8"/>
        <v>9.5988140318703841E-2</v>
      </c>
    </row>
    <row r="88" spans="1:8" x14ac:dyDescent="0.25">
      <c r="A88" s="14">
        <v>80</v>
      </c>
      <c r="B88" s="14">
        <f t="shared" si="6"/>
        <v>1.2500000000000001E-2</v>
      </c>
      <c r="C88" s="17">
        <v>0.44919218170474684</v>
      </c>
      <c r="E88" s="13">
        <f t="shared" si="7"/>
        <v>-2.2414027276049446</v>
      </c>
      <c r="F88" s="13">
        <f t="shared" si="5"/>
        <v>0.44919218170474662</v>
      </c>
      <c r="H88" s="13">
        <f t="shared" si="8"/>
        <v>9.5802212935779549E-2</v>
      </c>
    </row>
    <row r="89" spans="1:8" x14ac:dyDescent="0.25">
      <c r="A89" s="14">
        <v>81</v>
      </c>
      <c r="B89" s="14">
        <f t="shared" si="6"/>
        <v>1.2345679012345678E-2</v>
      </c>
      <c r="C89" s="17">
        <v>0.44833359590480093</v>
      </c>
      <c r="E89" s="13">
        <f t="shared" si="7"/>
        <v>-2.246197535640817</v>
      </c>
      <c r="F89" s="13">
        <f t="shared" si="5"/>
        <v>0.44833359590480082</v>
      </c>
      <c r="H89" s="13">
        <f t="shared" si="8"/>
        <v>9.5619096615014845E-2</v>
      </c>
    </row>
    <row r="90" spans="1:8" x14ac:dyDescent="0.25">
      <c r="A90" s="14">
        <v>82</v>
      </c>
      <c r="B90" s="14">
        <f t="shared" si="6"/>
        <v>1.2195121951219513E-2</v>
      </c>
      <c r="C90" s="17">
        <v>0.44748782636687823</v>
      </c>
      <c r="E90" s="13">
        <f t="shared" si="7"/>
        <v>-2.2509256965027937</v>
      </c>
      <c r="F90" s="13">
        <f t="shared" si="5"/>
        <v>0.44748782636687812</v>
      </c>
      <c r="H90" s="13">
        <f t="shared" si="8"/>
        <v>9.5438713703942885E-2</v>
      </c>
    </row>
    <row r="91" spans="1:8" x14ac:dyDescent="0.25">
      <c r="A91" s="14">
        <v>83</v>
      </c>
      <c r="B91" s="14">
        <f t="shared" si="6"/>
        <v>1.2048192771084338E-2</v>
      </c>
      <c r="C91" s="17">
        <v>0.44665452345292822</v>
      </c>
      <c r="E91" s="13">
        <f t="shared" si="7"/>
        <v>-2.2555889554631756</v>
      </c>
      <c r="F91" s="13">
        <f t="shared" si="5"/>
        <v>0.44665452345292811</v>
      </c>
      <c r="H91" s="13">
        <f t="shared" si="8"/>
        <v>9.5260989632924398E-2</v>
      </c>
    </row>
    <row r="92" spans="1:8" x14ac:dyDescent="0.25">
      <c r="A92" s="14">
        <v>84</v>
      </c>
      <c r="B92" s="14">
        <f t="shared" si="6"/>
        <v>1.1904761904761904E-2</v>
      </c>
      <c r="C92" s="17">
        <v>0.4458333512360787</v>
      </c>
      <c r="E92" s="13">
        <f t="shared" si="7"/>
        <v>-2.2601889913293749</v>
      </c>
      <c r="F92" s="13">
        <f t="shared" si="5"/>
        <v>0.44583335123607859</v>
      </c>
      <c r="H92" s="13">
        <f t="shared" si="8"/>
        <v>9.5085852756594549E-2</v>
      </c>
    </row>
    <row r="93" spans="1:8" x14ac:dyDescent="0.25">
      <c r="A93" s="14">
        <v>85</v>
      </c>
      <c r="B93" s="14">
        <f t="shared" si="6"/>
        <v>1.1764705882352941E-2</v>
      </c>
      <c r="C93" s="17">
        <v>0.44502398680394317</v>
      </c>
      <c r="E93" s="13">
        <f t="shared" si="7"/>
        <v>-2.2647274197441849</v>
      </c>
      <c r="F93" s="13">
        <f t="shared" si="5"/>
        <v>0.44502398680394317</v>
      </c>
      <c r="H93" s="13">
        <f t="shared" si="8"/>
        <v>9.4913234205274671E-2</v>
      </c>
    </row>
    <row r="94" spans="1:8" x14ac:dyDescent="0.25">
      <c r="A94" s="14">
        <v>86</v>
      </c>
      <c r="B94" s="14">
        <f t="shared" si="6"/>
        <v>1.1627906976744186E-2</v>
      </c>
      <c r="C94" s="17">
        <v>0.44422611960519709</v>
      </c>
      <c r="E94" s="13">
        <f t="shared" si="7"/>
        <v>-2.2692057962849637</v>
      </c>
      <c r="F94" s="13">
        <f t="shared" si="5"/>
        <v>0.44422611960519709</v>
      </c>
      <c r="H94" s="13">
        <f t="shared" si="8"/>
        <v>9.4743067745612239E-2</v>
      </c>
    </row>
    <row r="95" spans="1:8" x14ac:dyDescent="0.25">
      <c r="A95" s="14">
        <v>87</v>
      </c>
      <c r="B95" s="14">
        <f t="shared" si="6"/>
        <v>1.1494252873563218E-2</v>
      </c>
      <c r="C95" s="17">
        <v>0.44343945083625702</v>
      </c>
      <c r="E95" s="13">
        <f t="shared" si="7"/>
        <v>-2.2736256193762032</v>
      </c>
      <c r="F95" s="13">
        <f t="shared" si="5"/>
        <v>0.44343945083625702</v>
      </c>
      <c r="H95" s="13">
        <f t="shared" si="8"/>
        <v>9.4575289649773811E-2</v>
      </c>
    </row>
    <row r="96" spans="1:8" x14ac:dyDescent="0.25">
      <c r="A96" s="14">
        <v>88</v>
      </c>
      <c r="B96" s="14">
        <f t="shared" si="6"/>
        <v>1.1363636363636364E-2</v>
      </c>
      <c r="C96" s="17">
        <v>0.44266369286516805</v>
      </c>
      <c r="E96" s="13">
        <f t="shared" si="7"/>
        <v>-2.2779883330287345</v>
      </c>
      <c r="F96" s="13">
        <f t="shared" si="5"/>
        <v>0.44266369286516805</v>
      </c>
      <c r="H96" s="13">
        <f t="shared" si="8"/>
        <v>9.4409838572573762E-2</v>
      </c>
    </row>
    <row r="97" spans="1:8" x14ac:dyDescent="0.25">
      <c r="A97" s="14">
        <v>89</v>
      </c>
      <c r="B97" s="14">
        <f t="shared" si="6"/>
        <v>1.1235955056179775E-2</v>
      </c>
      <c r="C97" s="17">
        <v>0.44189856869003707</v>
      </c>
      <c r="E97" s="13">
        <f t="shared" si="7"/>
        <v>-2.2822953294177704</v>
      </c>
      <c r="F97" s="13">
        <f t="shared" si="5"/>
        <v>0.44189856869003696</v>
      </c>
      <c r="H97" s="13">
        <f t="shared" si="8"/>
        <v>9.424665543597055E-2</v>
      </c>
    </row>
    <row r="98" spans="1:8" x14ac:dyDescent="0.25">
      <c r="A98" s="14">
        <v>90</v>
      </c>
      <c r="B98" s="14">
        <f t="shared" si="6"/>
        <v>1.1111111111111112E-2</v>
      </c>
      <c r="C98" s="17">
        <v>0.44114381142957471</v>
      </c>
      <c r="E98" s="13">
        <f t="shared" si="7"/>
        <v>-2.2865479513109808</v>
      </c>
      <c r="F98" s="13">
        <f t="shared" si="5"/>
        <v>0.44114381142957471</v>
      </c>
      <c r="H98" s="13">
        <f t="shared" si="8"/>
        <v>9.4085683320411423E-2</v>
      </c>
    </row>
    <row r="99" spans="1:8" x14ac:dyDescent="0.25">
      <c r="A99" s="14">
        <v>91</v>
      </c>
      <c r="B99" s="14">
        <f t="shared" si="6"/>
        <v>1.098901098901099E-2</v>
      </c>
      <c r="C99" s="17">
        <v>0.44039916384350575</v>
      </c>
      <c r="E99" s="13">
        <f t="shared" si="7"/>
        <v>-2.2907474943568857</v>
      </c>
      <c r="F99" s="13">
        <f t="shared" ref="F99:F117" si="9">$J$2+$K$2*($L$2)^(-1)*(1-EXP(-$L$2*E99))</f>
        <v>0.44039916384350564</v>
      </c>
      <c r="H99" s="13">
        <f t="shared" si="8"/>
        <v>9.3926867362546893E-2</v>
      </c>
    </row>
    <row r="100" spans="1:8" x14ac:dyDescent="0.25">
      <c r="A100" s="14">
        <v>92</v>
      </c>
      <c r="B100" s="14">
        <f t="shared" si="6"/>
        <v>1.0869565217391304E-2</v>
      </c>
      <c r="C100" s="17">
        <v>0.43966437788077661</v>
      </c>
      <c r="E100" s="13">
        <f t="shared" si="7"/>
        <v>-2.2948952092430961</v>
      </c>
      <c r="F100" s="13">
        <f t="shared" si="9"/>
        <v>0.4396643778807765</v>
      </c>
      <c r="H100" s="13">
        <f t="shared" si="8"/>
        <v>9.3770154658874172E-2</v>
      </c>
    </row>
    <row r="101" spans="1:8" x14ac:dyDescent="0.25">
      <c r="A101" s="14">
        <v>93</v>
      </c>
      <c r="B101" s="14">
        <f t="shared" si="6"/>
        <v>1.0752688172043012E-2</v>
      </c>
      <c r="C101" s="17">
        <v>0.43893921425367233</v>
      </c>
      <c r="E101" s="13">
        <f t="shared" si="7"/>
        <v>-2.2989923037331148</v>
      </c>
      <c r="F101" s="13">
        <f t="shared" si="9"/>
        <v>0.43893921425367233</v>
      </c>
      <c r="H101" s="13">
        <f t="shared" si="8"/>
        <v>9.3615494174906125E-2</v>
      </c>
    </row>
    <row r="102" spans="1:8" x14ac:dyDescent="0.25">
      <c r="A102" s="14">
        <v>94</v>
      </c>
      <c r="B102" s="14">
        <f t="shared" si="6"/>
        <v>1.0638297872340425E-2</v>
      </c>
      <c r="C102" s="17">
        <v>0.43822344203608465</v>
      </c>
      <c r="E102" s="13">
        <f t="shared" si="7"/>
        <v>-2.3030399445897798</v>
      </c>
      <c r="F102" s="13">
        <f t="shared" si="9"/>
        <v>0.43822344203608454</v>
      </c>
      <c r="H102" s="13">
        <f t="shared" si="8"/>
        <v>9.3462836659491191E-2</v>
      </c>
    </row>
    <row r="103" spans="1:8" x14ac:dyDescent="0.25">
      <c r="A103" s="14">
        <v>95</v>
      </c>
      <c r="B103" s="14">
        <f t="shared" si="6"/>
        <v>1.0526315789473684E-2</v>
      </c>
      <c r="C103" s="17">
        <v>0.43751683828431809</v>
      </c>
      <c r="E103" s="13">
        <f t="shared" si="7"/>
        <v>-2.3070392593928259</v>
      </c>
      <c r="F103" s="13">
        <f t="shared" si="9"/>
        <v>0.43751683828431809</v>
      </c>
      <c r="H103" s="13">
        <f t="shared" si="8"/>
        <v>9.3312134563940372E-2</v>
      </c>
    </row>
    <row r="104" spans="1:8" x14ac:dyDescent="0.25">
      <c r="A104" s="14">
        <v>96</v>
      </c>
      <c r="B104" s="14">
        <f t="shared" si="6"/>
        <v>1.0416666666666666E-2</v>
      </c>
      <c r="C104" s="17">
        <v>0.4368191876789479</v>
      </c>
      <c r="E104" s="13">
        <f t="shared" si="7"/>
        <v>-2.3109913382574181</v>
      </c>
      <c r="F104" s="13">
        <f t="shared" si="9"/>
        <v>0.4368191876789479</v>
      </c>
      <c r="H104" s="13">
        <f t="shared" si="8"/>
        <v>9.316334196564359E-2</v>
      </c>
    </row>
    <row r="105" spans="1:8" x14ac:dyDescent="0.25">
      <c r="A105" s="14">
        <v>97</v>
      </c>
      <c r="B105" s="14">
        <f t="shared" si="6"/>
        <v>1.0309278350515464E-2</v>
      </c>
      <c r="C105" s="17">
        <v>0.43613028218634509</v>
      </c>
      <c r="E105" s="13">
        <f t="shared" si="7"/>
        <v>-2.3148972354600725</v>
      </c>
      <c r="F105" s="13">
        <f t="shared" si="9"/>
        <v>0.43613028218634498</v>
      </c>
      <c r="H105" s="13">
        <f t="shared" si="8"/>
        <v>9.3016414495881092E-2</v>
      </c>
    </row>
    <row r="106" spans="1:8" x14ac:dyDescent="0.25">
      <c r="A106" s="14">
        <v>98</v>
      </c>
      <c r="B106" s="14">
        <f t="shared" si="6"/>
        <v>1.020408163265306E-2</v>
      </c>
      <c r="C106" s="17">
        <v>0.43544992073860223</v>
      </c>
      <c r="E106" s="13">
        <f t="shared" si="7"/>
        <v>-2.3187579709778321</v>
      </c>
      <c r="F106" s="13">
        <f t="shared" si="9"/>
        <v>0.43544992073860211</v>
      </c>
      <c r="H106" s="13">
        <f t="shared" si="8"/>
        <v>9.287130927155908E-2</v>
      </c>
    </row>
    <row r="107" spans="1:8" x14ac:dyDescent="0.25">
      <c r="A107" s="14">
        <v>99</v>
      </c>
      <c r="B107" s="14">
        <f t="shared" si="6"/>
        <v>1.0101010101010102E-2</v>
      </c>
      <c r="C107" s="17">
        <v>0.43477790893067481</v>
      </c>
      <c r="E107" s="13">
        <f t="shared" si="7"/>
        <v>-2.3225745319461932</v>
      </c>
      <c r="F107" s="13">
        <f t="shared" si="9"/>
        <v>0.43477790893067481</v>
      </c>
      <c r="H107" s="13">
        <f t="shared" si="8"/>
        <v>9.2727984830616964E-2</v>
      </c>
    </row>
    <row r="108" spans="1:8" x14ac:dyDescent="0.25">
      <c r="A108" s="19">
        <v>100</v>
      </c>
      <c r="B108" s="14">
        <f t="shared" si="6"/>
        <v>0.01</v>
      </c>
      <c r="C108" s="17">
        <v>0.43411405873365061</v>
      </c>
      <c r="E108" s="13">
        <f t="shared" si="7"/>
        <v>-2.3263478740408408</v>
      </c>
      <c r="F108" s="13">
        <f t="shared" si="9"/>
        <v>0.4341140587336505</v>
      </c>
      <c r="H108" s="20">
        <f t="shared" si="8"/>
        <v>9.2586401070874264E-2</v>
      </c>
    </row>
    <row r="109" spans="1:8" x14ac:dyDescent="0.25">
      <c r="A109" s="14">
        <v>200</v>
      </c>
      <c r="B109" s="14">
        <f t="shared" si="6"/>
        <v>5.0000000000000001E-3</v>
      </c>
      <c r="C109" s="17">
        <v>0.39141705020914008</v>
      </c>
      <c r="E109" s="13">
        <f t="shared" si="7"/>
        <v>-2.5758293035488999</v>
      </c>
      <c r="F109" s="13">
        <f t="shared" si="9"/>
        <v>0.39141705020913997</v>
      </c>
      <c r="H109" s="13">
        <f t="shared" si="8"/>
        <v>8.3480125251775936E-2</v>
      </c>
    </row>
    <row r="110" spans="1:8" x14ac:dyDescent="0.25">
      <c r="A110" s="14">
        <v>300</v>
      </c>
      <c r="B110" s="14">
        <f t="shared" si="6"/>
        <v>3.3333333333333335E-3</v>
      </c>
      <c r="C110" s="17">
        <v>0.36890759780250548</v>
      </c>
      <c r="E110" s="13">
        <f t="shared" si="7"/>
        <v>-2.7130518884727173</v>
      </c>
      <c r="F110" s="13">
        <f t="shared" si="9"/>
        <v>0.36890759780250548</v>
      </c>
      <c r="H110" s="13">
        <f t="shared" si="8"/>
        <v>7.8679384187351917E-2</v>
      </c>
    </row>
    <row r="111" spans="1:8" x14ac:dyDescent="0.25">
      <c r="A111" s="14">
        <v>400</v>
      </c>
      <c r="B111" s="14">
        <f t="shared" si="6"/>
        <v>2.5000000000000001E-3</v>
      </c>
      <c r="C111" s="17">
        <v>0.3538767206418082</v>
      </c>
      <c r="E111" s="13">
        <f t="shared" si="7"/>
        <v>-2.8070337683438042</v>
      </c>
      <c r="F111" s="13">
        <f t="shared" si="9"/>
        <v>0.3538767206418082</v>
      </c>
      <c r="H111" s="13">
        <f t="shared" si="8"/>
        <v>7.5473648751584313E-2</v>
      </c>
    </row>
    <row r="112" spans="1:8" x14ac:dyDescent="0.25">
      <c r="A112" s="14">
        <v>500</v>
      </c>
      <c r="B112" s="14">
        <f t="shared" si="6"/>
        <v>2E-3</v>
      </c>
      <c r="C112" s="17">
        <v>0.34270477711892466</v>
      </c>
      <c r="E112" s="13">
        <f t="shared" si="7"/>
        <v>-2.8781617390954826</v>
      </c>
      <c r="F112" s="13">
        <f t="shared" si="9"/>
        <v>0.34270477711892455</v>
      </c>
      <c r="H112" s="13">
        <f t="shared" si="8"/>
        <v>7.309093383383157E-2</v>
      </c>
    </row>
    <row r="113" spans="1:8" x14ac:dyDescent="0.25">
      <c r="A113" s="14">
        <v>600</v>
      </c>
      <c r="B113" s="14">
        <f t="shared" si="6"/>
        <v>1.6666666666666668E-3</v>
      </c>
      <c r="C113" s="17">
        <v>0.33387079467996683</v>
      </c>
      <c r="E113" s="13">
        <f t="shared" si="7"/>
        <v>-2.9351994688667054</v>
      </c>
      <c r="F113" s="13">
        <f t="shared" si="9"/>
        <v>0.33387079467996683</v>
      </c>
      <c r="H113" s="13">
        <f t="shared" si="8"/>
        <v>7.1206851471854377E-2</v>
      </c>
    </row>
    <row r="114" spans="1:8" x14ac:dyDescent="0.25">
      <c r="A114" s="14">
        <v>700</v>
      </c>
      <c r="B114" s="14">
        <f t="shared" si="6"/>
        <v>1.4285714285714286E-3</v>
      </c>
      <c r="C114" s="17">
        <v>0.32659705339536826</v>
      </c>
      <c r="E114" s="13">
        <f t="shared" si="7"/>
        <v>-2.9827038754885811</v>
      </c>
      <c r="F114" s="13">
        <f t="shared" si="9"/>
        <v>0.32659705339536826</v>
      </c>
      <c r="H114" s="13">
        <f t="shared" si="8"/>
        <v>6.9655532148480873E-2</v>
      </c>
    </row>
    <row r="115" spans="1:8" x14ac:dyDescent="0.25">
      <c r="A115" s="14">
        <v>800</v>
      </c>
      <c r="B115" s="14">
        <f t="shared" si="6"/>
        <v>1.25E-3</v>
      </c>
      <c r="C115" s="17">
        <v>0.3204344927533973</v>
      </c>
      <c r="E115" s="13">
        <f t="shared" si="7"/>
        <v>-3.0233414397391472</v>
      </c>
      <c r="F115" s="13">
        <f t="shared" si="9"/>
        <v>0.32043449275339719</v>
      </c>
      <c r="H115" s="13">
        <f t="shared" si="8"/>
        <v>6.8341201732908696E-2</v>
      </c>
    </row>
    <row r="116" spans="1:8" x14ac:dyDescent="0.25">
      <c r="A116" s="14">
        <v>900</v>
      </c>
      <c r="B116" s="14">
        <f t="shared" si="6"/>
        <v>1.1111111111111111E-3</v>
      </c>
      <c r="C116" s="17">
        <v>0.31510126466616617</v>
      </c>
      <c r="E116" s="13">
        <f t="shared" si="7"/>
        <v>-3.0588043564590732</v>
      </c>
      <c r="F116" s="13">
        <f t="shared" si="9"/>
        <v>0.31510126466616606</v>
      </c>
      <c r="H116" s="13">
        <f t="shared" si="8"/>
        <v>6.7203748603361937E-2</v>
      </c>
    </row>
    <row r="117" spans="1:8" x14ac:dyDescent="0.25">
      <c r="A117" s="14">
        <v>1000</v>
      </c>
      <c r="B117" s="14">
        <f t="shared" si="6"/>
        <v>1E-3</v>
      </c>
      <c r="C117" s="17">
        <v>0.31040933150664429</v>
      </c>
      <c r="E117" s="13">
        <f t="shared" si="7"/>
        <v>-3.0902323061678132</v>
      </c>
      <c r="F117" s="13">
        <f t="shared" si="9"/>
        <v>0.31040933150664418</v>
      </c>
      <c r="H117" s="13">
        <f t="shared" si="8"/>
        <v>6.6203068720815786E-2</v>
      </c>
    </row>
  </sheetData>
  <sheetProtection password="EAE2" sheet="1" objects="1" scenarios="1" selectLockedCells="1" selectUnlockedCells="1"/>
  <pageMargins left="0.7" right="0.7" top="0.75" bottom="0.75" header="0.3" footer="0.3"/>
  <pageSetup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Low Flow Calculation</vt:lpstr>
      <vt:lpstr>Newfoundland 1-day </vt:lpstr>
      <vt:lpstr>Newfoundland 7-day</vt:lpstr>
      <vt:lpstr>Labrador 1-day</vt:lpstr>
      <vt:lpstr>Labrador 7-day</vt:lpstr>
      <vt:lpstr>'Low Flow Calculation'!Print_Area</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Shabnam</dc:creator>
  <cp:lastModifiedBy>Khan, Ali</cp:lastModifiedBy>
  <cp:lastPrinted>2017-03-29T12:17:21Z</cp:lastPrinted>
  <dcterms:created xsi:type="dcterms:W3CDTF">2014-08-20T15:26:27Z</dcterms:created>
  <dcterms:modified xsi:type="dcterms:W3CDTF">2017-04-10T18:57:32Z</dcterms:modified>
</cp:coreProperties>
</file>