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ashasmith\Documents\Offline Records (6F)\Construction ~ - General Administration - Business Process(2)\"/>
    </mc:Choice>
  </mc:AlternateContent>
  <bookViews>
    <workbookView xWindow="0" yWindow="0" windowWidth="21600" windowHeight="9000"/>
  </bookViews>
  <sheets>
    <sheet name="Cost Adjustment" sheetId="8" r:id="rId1"/>
    <sheet name="Sheet1" sheetId="9" r:id="rId2"/>
  </sheets>
  <externalReferences>
    <externalReference r:id="rId3"/>
  </externalReferences>
  <definedNames>
    <definedName name="_xlnm.Print_Area" localSheetId="0">'Cost Adjustment'!$A$1:$L$51</definedName>
    <definedName name="UOM">[1]ref!$B$1:$B$162</definedName>
  </definedNames>
  <calcPr calcId="162913"/>
</workbook>
</file>

<file path=xl/calcChain.xml><?xml version="1.0" encoding="utf-8"?>
<calcChain xmlns="http://schemas.openxmlformats.org/spreadsheetml/2006/main">
  <c r="I10" i="8" l="1"/>
  <c r="I9" i="8"/>
  <c r="G8" i="8" l="1"/>
  <c r="I8" i="8" s="1"/>
  <c r="G9" i="8"/>
  <c r="J9" i="8" s="1"/>
  <c r="G10" i="8"/>
  <c r="G7" i="8"/>
  <c r="I7" i="8" s="1"/>
  <c r="J8" i="8" l="1"/>
  <c r="J10" i="8"/>
  <c r="K47" i="8" s="1"/>
  <c r="J7" i="8"/>
  <c r="K26" i="8" s="1"/>
  <c r="K45" i="8" l="1"/>
  <c r="K27" i="8"/>
  <c r="K32" i="8"/>
  <c r="K19" i="8"/>
  <c r="K20" i="8"/>
  <c r="K37" i="8"/>
  <c r="K38" i="8"/>
  <c r="K33" i="8"/>
  <c r="K36" i="8"/>
  <c r="K23" i="8"/>
  <c r="K30" i="8"/>
  <c r="K31" i="8"/>
  <c r="K39" i="8"/>
  <c r="K43" i="8"/>
  <c r="K29" i="8"/>
  <c r="K22" i="8"/>
  <c r="K34" i="8"/>
  <c r="K44" i="8"/>
  <c r="K24" i="8"/>
  <c r="K35" i="8"/>
  <c r="K18" i="8"/>
  <c r="K28" i="8"/>
  <c r="K21" i="8"/>
  <c r="K25" i="8"/>
  <c r="K48" i="8" l="1"/>
</calcChain>
</file>

<file path=xl/sharedStrings.xml><?xml version="1.0" encoding="utf-8"?>
<sst xmlns="http://schemas.openxmlformats.org/spreadsheetml/2006/main" count="121" uniqueCount="79">
  <si>
    <t>Month Ending:</t>
  </si>
  <si>
    <t>Note:</t>
  </si>
  <si>
    <t>Contract Item</t>
  </si>
  <si>
    <t>Furnace Oil</t>
  </si>
  <si>
    <t>Total Adjustments This Month</t>
  </si>
  <si>
    <t>If change in prices is less than 10% for Diesel and Furnace Fuel, no adjustment is required.</t>
  </si>
  <si>
    <t>Estimate #:</t>
  </si>
  <si>
    <t>MI Project Title:</t>
  </si>
  <si>
    <t>Municipality:</t>
  </si>
  <si>
    <t xml:space="preserve">MI Project Number: </t>
  </si>
  <si>
    <t>Pricing</t>
  </si>
  <si>
    <t>Liquid Asphalt</t>
  </si>
  <si>
    <t>Price Change</t>
  </si>
  <si>
    <t>% Change</t>
  </si>
  <si>
    <t>If change in prices is less than 5% for asphalt cement, no adjustment is required.</t>
  </si>
  <si>
    <t>Unit</t>
  </si>
  <si>
    <t>Liquid Asphalt mix</t>
  </si>
  <si>
    <t>Contract BM $</t>
  </si>
  <si>
    <t>This Month $</t>
  </si>
  <si>
    <t>Consultant:</t>
  </si>
  <si>
    <t>Asphalt - Fuel Cost Adjustment</t>
  </si>
  <si>
    <t>Asphalt - Liquid Adjustment</t>
  </si>
  <si>
    <t>Tonne</t>
  </si>
  <si>
    <t>3. Imported Mass Common Backfill</t>
  </si>
  <si>
    <t>3. Imported Common Backfill</t>
  </si>
  <si>
    <t>5.1 Granular Pipe Bedding - Type 1</t>
  </si>
  <si>
    <t>5.2 Granular Pipe Bedding - Type 2</t>
  </si>
  <si>
    <t>5.3 Granular Pipe Bedding - Type 3</t>
  </si>
  <si>
    <t>6. Rock Under bedding</t>
  </si>
  <si>
    <t>2.1 Imported Backfill - Rock</t>
  </si>
  <si>
    <t>2.2 Imported Backfill - Common</t>
  </si>
  <si>
    <t>1. Class "A" Granular Base</t>
  </si>
  <si>
    <t>2. Class "B" Granular Sub-Base</t>
  </si>
  <si>
    <t>Spec #</t>
  </si>
  <si>
    <t>Applied Change $</t>
  </si>
  <si>
    <t>This Claim</t>
  </si>
  <si>
    <t>1. Mass Rock Excav</t>
  </si>
  <si>
    <t>2. Mass Common Excav</t>
  </si>
  <si>
    <t>1.1 Main Trench Excav - Rock</t>
  </si>
  <si>
    <t>1.2 Main Trench Excav - Common</t>
  </si>
  <si>
    <t>2.1 Service Trench Excav - Rock</t>
  </si>
  <si>
    <t>2.2 Service Trench Excav - Common</t>
  </si>
  <si>
    <t>1.1 Mass Excav &amp; Backfill - Rock</t>
  </si>
  <si>
    <t>1.2 Mass Excav &amp; Backfill - Common</t>
  </si>
  <si>
    <t>Bid</t>
  </si>
  <si>
    <t>Previous Claims</t>
  </si>
  <si>
    <t>1. Supply &amp; Placement of Bedding</t>
  </si>
  <si>
    <t>1. Supply &amp; Place Granular Base</t>
  </si>
  <si>
    <t xml:space="preserve">1.1 Asphaltic Concrete - Base </t>
  </si>
  <si>
    <t>1.2 Asphaltic Concrete - Surface</t>
  </si>
  <si>
    <t>Quantity</t>
  </si>
  <si>
    <t>1.1 Channel Excavation - Rock</t>
  </si>
  <si>
    <t>1.2 Channel Excavation - Common</t>
  </si>
  <si>
    <t>2. Patching of Asphalt Pavement (60mm)</t>
  </si>
  <si>
    <t>Formulae include conversion factors where necessary</t>
  </si>
  <si>
    <t>Tonne of Asphalt</t>
  </si>
  <si>
    <t>% Mix Design</t>
  </si>
  <si>
    <t>Yes</t>
  </si>
  <si>
    <t>No</t>
  </si>
  <si>
    <t>Rock Quarry Source
 (Y or N)</t>
  </si>
  <si>
    <r>
      <t>m</t>
    </r>
    <r>
      <rPr>
        <vertAlign val="superscript"/>
        <sz val="8"/>
        <rFont val="Arial"/>
        <family val="2"/>
      </rPr>
      <t>3</t>
    </r>
  </si>
  <si>
    <r>
      <t>m</t>
    </r>
    <r>
      <rPr>
        <vertAlign val="superscript"/>
        <sz val="8"/>
        <rFont val="Arial"/>
        <family val="2"/>
      </rPr>
      <t>2</t>
    </r>
  </si>
  <si>
    <t>Clear Diesel</t>
  </si>
  <si>
    <t>Marked Diesel</t>
  </si>
  <si>
    <t>Formula Notes</t>
  </si>
  <si>
    <t>=I18*J18*$L$8</t>
  </si>
  <si>
    <t>1 / 11 / 2</t>
  </si>
  <si>
    <t>if yes, adds 1 L/T to the clear diesel fuel</t>
  </si>
  <si>
    <r>
      <t>converts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to Tonne @  60mm thick @ 2.5Tonne/m</t>
    </r>
    <r>
      <rPr>
        <vertAlign val="superscript"/>
        <sz val="10"/>
        <rFont val="Arial"/>
        <family val="2"/>
      </rPr>
      <t>3</t>
    </r>
  </si>
  <si>
    <t>Excavation and Granular Base - Fuel Cost Adjustment</t>
  </si>
  <si>
    <t>Fuel Use
(L per unit)</t>
  </si>
  <si>
    <t>*Fill data into Yellow cells only if they apply to this claim.</t>
  </si>
  <si>
    <t>*Consultant is responsible to verify calculations</t>
  </si>
  <si>
    <t>Clear Diesel/Furnace Oil/Marked Diesel</t>
  </si>
  <si>
    <t>Unless specified otherwise by MI staff, use Furnace Oil Benchmark for Marked Diesel Benchmark.</t>
  </si>
  <si>
    <t>Tender Close Date:</t>
  </si>
  <si>
    <t>Applied
Change</t>
  </si>
  <si>
    <t>Dollars/Litre</t>
  </si>
  <si>
    <t>Dollars/tonne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</si>
</sst>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&quot;$&quot;#,##0.00"/>
    <numFmt numFmtId="166" formatCode="_(&quot;$&quot;* #,##0.0000_);_(&quot;$&quot;* \(#,##0.0000\);_(&quot;$&quot;* &quot;-&quot;????_);_(@_)"/>
    <numFmt numFmtId="167" formatCode="&quot;$&quot;#,##0.0000"/>
    <numFmt numFmtId="170" formatCode="[$-409]d\-mmm\-yyyy;@"/>
  </numFmts>
  <fonts count="1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5" fillId="0" borderId="0" xfId="0" applyFont="1"/>
    <xf numFmtId="0" fontId="5" fillId="0" borderId="0" xfId="0" applyFont="1" applyFill="1" applyBorder="1" applyAlignment="1" applyProtection="1">
      <alignment vertical="center"/>
      <protection locked="0" hidden="1"/>
    </xf>
    <xf numFmtId="44" fontId="5" fillId="2" borderId="3" xfId="2" applyNumberFormat="1" applyFont="1" applyFill="1" applyBorder="1" applyAlignment="1" applyProtection="1">
      <alignment vertical="center"/>
      <protection locked="0" hidden="1"/>
    </xf>
    <xf numFmtId="0" fontId="5" fillId="0" borderId="1" xfId="0" applyFont="1" applyFill="1" applyBorder="1" applyAlignment="1" applyProtection="1">
      <alignment vertical="center"/>
      <protection locked="0" hidden="1"/>
    </xf>
    <xf numFmtId="0" fontId="5" fillId="2" borderId="1" xfId="0" applyFont="1" applyFill="1" applyBorder="1" applyAlignment="1" applyProtection="1">
      <alignment vertical="center"/>
      <protection locked="0" hidden="1"/>
    </xf>
    <xf numFmtId="0" fontId="5" fillId="2" borderId="1" xfId="0" applyFont="1" applyFill="1" applyBorder="1" applyAlignment="1" applyProtection="1">
      <alignment horizontal="center" vertical="center"/>
      <protection locked="0" hidden="1"/>
    </xf>
    <xf numFmtId="0" fontId="5" fillId="2" borderId="1" xfId="0" applyFont="1" applyFill="1" applyBorder="1" applyAlignment="1" applyProtection="1">
      <alignment horizontal="left" vertical="center"/>
      <protection locked="0" hidden="1"/>
    </xf>
    <xf numFmtId="0" fontId="5" fillId="2" borderId="12" xfId="0" applyFont="1" applyFill="1" applyBorder="1" applyAlignment="1" applyProtection="1">
      <alignment horizontal="left" vertical="center"/>
      <protection locked="0" hidden="1"/>
    </xf>
    <xf numFmtId="0" fontId="5" fillId="3" borderId="1" xfId="0" applyFont="1" applyFill="1" applyBorder="1" applyAlignment="1" applyProtection="1">
      <alignment vertical="center"/>
      <protection locked="0" hidden="1"/>
    </xf>
    <xf numFmtId="0" fontId="5" fillId="0" borderId="1" xfId="0" applyFont="1" applyFill="1" applyBorder="1" applyAlignment="1" applyProtection="1">
      <alignment horizontal="center" vertical="center"/>
      <protection locked="0" hidden="1"/>
    </xf>
    <xf numFmtId="0" fontId="5" fillId="2" borderId="12" xfId="0" applyFont="1" applyFill="1" applyBorder="1" applyAlignment="1" applyProtection="1">
      <alignment vertical="center"/>
      <protection locked="0" hidden="1"/>
    </xf>
    <xf numFmtId="0" fontId="2" fillId="3" borderId="0" xfId="0" applyFont="1" applyFill="1" applyAlignment="1" applyProtection="1">
      <alignment vertical="center"/>
      <protection locked="0" hidden="1"/>
    </xf>
    <xf numFmtId="0" fontId="5" fillId="3" borderId="0" xfId="0" applyFont="1" applyFill="1" applyAlignment="1" applyProtection="1">
      <alignment vertical="center"/>
      <protection locked="0" hidden="1"/>
    </xf>
    <xf numFmtId="0" fontId="2" fillId="3" borderId="0" xfId="0" applyFont="1" applyFill="1" applyAlignment="1" applyProtection="1">
      <alignment horizontal="right" vertical="center"/>
      <protection locked="0" hidden="1"/>
    </xf>
    <xf numFmtId="0" fontId="2" fillId="0" borderId="0" xfId="0" applyFont="1" applyFill="1" applyAlignment="1" applyProtection="1">
      <alignment vertical="center"/>
      <protection locked="0" hidden="1"/>
    </xf>
    <xf numFmtId="0" fontId="5" fillId="0" borderId="0" xfId="0" applyFont="1" applyFill="1" applyAlignment="1" applyProtection="1">
      <alignment vertical="center"/>
      <protection locked="0" hidden="1"/>
    </xf>
    <xf numFmtId="0" fontId="5" fillId="3" borderId="0" xfId="0" applyFont="1" applyFill="1" applyAlignment="1" applyProtection="1">
      <alignment horizontal="left" vertical="center"/>
      <protection locked="0" hidden="1"/>
    </xf>
    <xf numFmtId="0" fontId="2" fillId="3" borderId="0" xfId="0" applyFont="1" applyFill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center" vertical="center" wrapText="1"/>
      <protection locked="0" hidden="1"/>
    </xf>
    <xf numFmtId="0" fontId="2" fillId="0" borderId="3" xfId="0" applyFont="1" applyBorder="1" applyAlignment="1" applyProtection="1">
      <alignment horizontal="center" vertical="center" wrapText="1"/>
      <protection locked="0" hidden="1"/>
    </xf>
    <xf numFmtId="0" fontId="5" fillId="0" borderId="0" xfId="0" applyFont="1" applyAlignment="1" applyProtection="1">
      <alignment vertical="center" wrapText="1"/>
      <protection locked="0" hidden="1"/>
    </xf>
    <xf numFmtId="0" fontId="5" fillId="3" borderId="0" xfId="0" applyFont="1" applyFill="1" applyAlignment="1" applyProtection="1">
      <alignment vertical="center" wrapText="1"/>
      <protection locked="0" hidden="1"/>
    </xf>
    <xf numFmtId="0" fontId="4" fillId="3" borderId="1" xfId="0" applyFont="1" applyFill="1" applyBorder="1" applyAlignment="1" applyProtection="1">
      <alignment horizontal="center" vertical="center"/>
      <protection locked="0" hidden="1"/>
    </xf>
    <xf numFmtId="0" fontId="5" fillId="0" borderId="0" xfId="0" applyFont="1" applyAlignment="1" applyProtection="1">
      <alignment vertical="center"/>
      <protection locked="0" hidden="1"/>
    </xf>
    <xf numFmtId="44" fontId="5" fillId="0" borderId="0" xfId="0" applyNumberFormat="1" applyFont="1" applyAlignment="1" applyProtection="1">
      <alignment vertical="center"/>
      <protection locked="0" hidden="1"/>
    </xf>
    <xf numFmtId="0" fontId="5" fillId="0" borderId="1" xfId="0" applyFont="1" applyBorder="1" applyAlignment="1" applyProtection="1">
      <alignment horizontal="left" vertical="center"/>
      <protection locked="0" hidden="1"/>
    </xf>
    <xf numFmtId="0" fontId="5" fillId="3" borderId="0" xfId="0" applyFont="1" applyFill="1" applyBorder="1" applyAlignment="1" applyProtection="1">
      <alignment vertical="center"/>
      <protection locked="0" hidden="1"/>
    </xf>
    <xf numFmtId="0" fontId="2" fillId="3" borderId="0" xfId="0" applyFont="1" applyFill="1" applyBorder="1" applyAlignment="1" applyProtection="1">
      <alignment vertical="center"/>
      <protection locked="0" hidden="1"/>
    </xf>
    <xf numFmtId="0" fontId="2" fillId="3" borderId="0" xfId="0" applyFont="1" applyFill="1" applyBorder="1" applyAlignment="1" applyProtection="1">
      <alignment horizontal="center" vertical="center"/>
      <protection locked="0" hidden="1"/>
    </xf>
    <xf numFmtId="0" fontId="5" fillId="0" borderId="4" xfId="0" applyFont="1" applyBorder="1" applyAlignment="1" applyProtection="1">
      <alignment horizontal="center" vertical="center" wrapText="1"/>
      <protection locked="0" hidden="1"/>
    </xf>
    <xf numFmtId="0" fontId="11" fillId="4" borderId="5" xfId="0" applyFont="1" applyFill="1" applyBorder="1" applyAlignment="1" applyProtection="1">
      <alignment vertical="center"/>
      <protection locked="0" hidden="1"/>
    </xf>
    <xf numFmtId="0" fontId="11" fillId="4" borderId="6" xfId="0" applyFont="1" applyFill="1" applyBorder="1" applyAlignment="1" applyProtection="1">
      <alignment vertical="center"/>
      <protection locked="0" hidden="1"/>
    </xf>
    <xf numFmtId="0" fontId="11" fillId="4" borderId="7" xfId="0" applyFont="1" applyFill="1" applyBorder="1" applyAlignment="1" applyProtection="1">
      <alignment vertical="center"/>
      <protection locked="0" hidden="1"/>
    </xf>
    <xf numFmtId="0" fontId="11" fillId="3" borderId="0" xfId="0" applyFont="1" applyFill="1" applyBorder="1" applyAlignment="1" applyProtection="1">
      <alignment vertical="center"/>
      <protection locked="0" hidden="1"/>
    </xf>
    <xf numFmtId="0" fontId="5" fillId="0" borderId="8" xfId="0" applyFont="1" applyBorder="1" applyAlignment="1" applyProtection="1">
      <alignment horizontal="left" vertical="center"/>
      <protection locked="0" hidden="1"/>
    </xf>
    <xf numFmtId="0" fontId="7" fillId="0" borderId="1" xfId="0" applyFont="1" applyFill="1" applyBorder="1" applyAlignment="1" applyProtection="1">
      <alignment horizontal="center" vertical="center"/>
      <protection locked="0" hidden="1"/>
    </xf>
    <xf numFmtId="44" fontId="2" fillId="3" borderId="0" xfId="2" applyFont="1" applyFill="1" applyBorder="1" applyAlignment="1" applyProtection="1">
      <alignment horizontal="center" vertical="center"/>
      <protection locked="0" hidden="1"/>
    </xf>
    <xf numFmtId="0" fontId="5" fillId="0" borderId="0" xfId="0" quotePrefix="1" applyFont="1" applyFill="1" applyAlignment="1" applyProtection="1">
      <alignment vertical="center"/>
      <protection locked="0" hidden="1"/>
    </xf>
    <xf numFmtId="0" fontId="5" fillId="0" borderId="1" xfId="0" quotePrefix="1" applyFont="1" applyFill="1" applyBorder="1" applyAlignment="1" applyProtection="1">
      <alignment horizontal="center" vertical="center"/>
      <protection locked="0" hidden="1"/>
    </xf>
    <xf numFmtId="0" fontId="5" fillId="3" borderId="1" xfId="0" applyFont="1" applyFill="1" applyBorder="1" applyAlignment="1" applyProtection="1">
      <alignment horizontal="left" vertical="center"/>
      <protection locked="0" hidden="1"/>
    </xf>
    <xf numFmtId="165" fontId="2" fillId="3" borderId="0" xfId="0" applyNumberFormat="1" applyFont="1" applyFill="1" applyBorder="1" applyAlignment="1" applyProtection="1">
      <alignment horizontal="center" vertical="center"/>
      <protection locked="0" hidden="1"/>
    </xf>
    <xf numFmtId="0" fontId="11" fillId="4" borderId="8" xfId="0" applyFont="1" applyFill="1" applyBorder="1" applyAlignment="1" applyProtection="1">
      <alignment vertical="center"/>
      <protection locked="0" hidden="1"/>
    </xf>
    <xf numFmtId="0" fontId="11" fillId="4" borderId="1" xfId="0" applyFont="1" applyFill="1" applyBorder="1" applyAlignment="1" applyProtection="1">
      <alignment vertical="center"/>
      <protection locked="0" hidden="1"/>
    </xf>
    <xf numFmtId="0" fontId="11" fillId="4" borderId="9" xfId="0" applyFont="1" applyFill="1" applyBorder="1" applyAlignment="1" applyProtection="1">
      <alignment vertical="center"/>
      <protection locked="0" hidden="1"/>
    </xf>
    <xf numFmtId="0" fontId="2" fillId="3" borderId="10" xfId="0" applyFont="1" applyFill="1" applyBorder="1" applyAlignment="1" applyProtection="1">
      <alignment vertical="center"/>
      <protection locked="0" hidden="1"/>
    </xf>
    <xf numFmtId="0" fontId="2" fillId="3" borderId="2" xfId="0" applyFont="1" applyFill="1" applyBorder="1" applyAlignment="1" applyProtection="1">
      <alignment vertical="center"/>
      <protection locked="0" hidden="1"/>
    </xf>
    <xf numFmtId="0" fontId="2" fillId="3" borderId="11" xfId="0" applyFont="1" applyFill="1" applyBorder="1" applyAlignment="1" applyProtection="1">
      <alignment vertical="center"/>
      <protection locked="0" hidden="1"/>
    </xf>
    <xf numFmtId="14" fontId="5" fillId="0" borderId="1" xfId="0" quotePrefix="1" applyNumberFormat="1" applyFont="1" applyFill="1" applyBorder="1" applyAlignment="1" applyProtection="1">
      <alignment horizontal="center" vertical="center"/>
      <protection locked="0" hidden="1"/>
    </xf>
    <xf numFmtId="0" fontId="5" fillId="0" borderId="1" xfId="0" applyFont="1" applyBorder="1" applyAlignment="1" applyProtection="1">
      <alignment vertical="center"/>
      <protection locked="0" hidden="1"/>
    </xf>
    <xf numFmtId="2" fontId="5" fillId="0" borderId="1" xfId="0" applyNumberFormat="1" applyFont="1" applyBorder="1" applyAlignment="1" applyProtection="1">
      <alignment horizontal="center" vertical="center"/>
      <protection locked="0" hidden="1"/>
    </xf>
    <xf numFmtId="165" fontId="6" fillId="3" borderId="0" xfId="0" applyNumberFormat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Alignment="1" applyProtection="1">
      <alignment horizontal="left" vertical="center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166" fontId="5" fillId="2" borderId="3" xfId="2" applyNumberFormat="1" applyFont="1" applyFill="1" applyBorder="1" applyAlignment="1" applyProtection="1">
      <alignment vertical="center"/>
      <protection locked="0" hidden="1"/>
    </xf>
    <xf numFmtId="10" fontId="5" fillId="0" borderId="1" xfId="4" applyNumberFormat="1" applyFont="1" applyBorder="1" applyAlignment="1" applyProtection="1">
      <alignment horizontal="center" vertical="center"/>
      <protection hidden="1"/>
    </xf>
    <xf numFmtId="0" fontId="5" fillId="5" borderId="1" xfId="0" applyFont="1" applyFill="1" applyBorder="1" applyAlignment="1" applyProtection="1">
      <alignment horizontal="left" vertical="center"/>
      <protection locked="0" hidden="1"/>
    </xf>
    <xf numFmtId="0" fontId="5" fillId="3" borderId="1" xfId="0" applyFont="1" applyFill="1" applyBorder="1" applyAlignment="1" applyProtection="1">
      <alignment horizontal="left" vertical="center"/>
      <protection locked="0" hidden="1"/>
    </xf>
    <xf numFmtId="166" fontId="2" fillId="0" borderId="1" xfId="2" applyNumberFormat="1" applyFont="1" applyFill="1" applyBorder="1" applyAlignment="1" applyProtection="1">
      <alignment horizontal="center" vertical="center"/>
      <protection hidden="1"/>
    </xf>
    <xf numFmtId="166" fontId="2" fillId="0" borderId="9" xfId="2" applyNumberFormat="1" applyFont="1" applyFill="1" applyBorder="1" applyAlignment="1" applyProtection="1">
      <alignment horizontal="center" vertical="center"/>
      <protection hidden="1"/>
    </xf>
    <xf numFmtId="166" fontId="2" fillId="3" borderId="1" xfId="2" applyNumberFormat="1" applyFont="1" applyFill="1" applyBorder="1" applyAlignment="1" applyProtection="1">
      <alignment horizontal="center" vertical="center"/>
      <protection hidden="1"/>
    </xf>
    <xf numFmtId="166" fontId="2" fillId="3" borderId="9" xfId="2" applyNumberFormat="1" applyFont="1" applyFill="1" applyBorder="1" applyAlignment="1" applyProtection="1">
      <alignment horizontal="center" vertical="center"/>
      <protection hidden="1"/>
    </xf>
    <xf numFmtId="0" fontId="2" fillId="0" borderId="21" xfId="0" applyFont="1" applyBorder="1" applyAlignment="1" applyProtection="1">
      <alignment horizontal="center" vertical="center" wrapText="1"/>
      <protection locked="0" hidden="1"/>
    </xf>
    <xf numFmtId="0" fontId="2" fillId="0" borderId="22" xfId="0" applyFont="1" applyBorder="1" applyAlignment="1" applyProtection="1">
      <alignment horizontal="center" vertical="center"/>
      <protection locked="0" hidden="1"/>
    </xf>
    <xf numFmtId="0" fontId="2" fillId="0" borderId="4" xfId="0" applyFont="1" applyBorder="1" applyAlignment="1" applyProtection="1">
      <alignment horizontal="center" vertical="center"/>
      <protection locked="0" hidden="1"/>
    </xf>
    <xf numFmtId="0" fontId="2" fillId="0" borderId="23" xfId="0" applyFont="1" applyBorder="1" applyAlignment="1" applyProtection="1">
      <alignment horizontal="center" vertical="center"/>
      <protection locked="0" hidden="1"/>
    </xf>
    <xf numFmtId="0" fontId="2" fillId="0" borderId="21" xfId="0" applyFont="1" applyBorder="1" applyAlignment="1" applyProtection="1">
      <alignment horizontal="center" vertical="center"/>
      <protection locked="0" hidden="1"/>
    </xf>
    <xf numFmtId="167" fontId="5" fillId="0" borderId="1" xfId="2" applyNumberFormat="1" applyFont="1" applyBorder="1" applyAlignment="1" applyProtection="1">
      <alignment horizontal="center" vertical="center"/>
      <protection hidden="1"/>
    </xf>
    <xf numFmtId="167" fontId="5" fillId="0" borderId="1" xfId="2" applyNumberFormat="1" applyFont="1" applyBorder="1" applyAlignment="1" applyProtection="1">
      <alignment horizontal="right" vertical="center"/>
      <protection hidden="1"/>
    </xf>
    <xf numFmtId="166" fontId="5" fillId="2" borderId="1" xfId="2" applyNumberFormat="1" applyFont="1" applyFill="1" applyBorder="1" applyAlignment="1" applyProtection="1">
      <alignment horizontal="center" vertical="center"/>
      <protection locked="0" hidden="1"/>
    </xf>
    <xf numFmtId="0" fontId="2" fillId="0" borderId="14" xfId="0" applyFont="1" applyBorder="1" applyAlignment="1" applyProtection="1">
      <alignment horizontal="center" vertical="center" wrapText="1"/>
      <protection locked="0" hidden="1"/>
    </xf>
    <xf numFmtId="0" fontId="2" fillId="0" borderId="15" xfId="0" applyFont="1" applyBorder="1" applyAlignment="1" applyProtection="1">
      <alignment horizontal="center" vertical="center" wrapText="1"/>
      <protection locked="0" hidden="1"/>
    </xf>
    <xf numFmtId="0" fontId="2" fillId="0" borderId="14" xfId="0" applyFont="1" applyBorder="1" applyAlignment="1" applyProtection="1">
      <alignment horizontal="center" vertical="center"/>
      <protection locked="0" hidden="1"/>
    </xf>
    <xf numFmtId="0" fontId="2" fillId="0" borderId="15" xfId="0" applyFont="1" applyBorder="1" applyAlignment="1" applyProtection="1">
      <alignment horizontal="center" vertical="center"/>
      <protection locked="0" hidden="1"/>
    </xf>
    <xf numFmtId="0" fontId="2" fillId="0" borderId="16" xfId="0" applyFont="1" applyBorder="1" applyAlignment="1" applyProtection="1">
      <alignment horizontal="center" vertical="center"/>
      <protection locked="0" hidden="1"/>
    </xf>
    <xf numFmtId="0" fontId="2" fillId="0" borderId="17" xfId="0" applyFont="1" applyBorder="1" applyAlignment="1" applyProtection="1">
      <alignment horizontal="center" vertical="center"/>
      <protection locked="0" hidden="1"/>
    </xf>
    <xf numFmtId="0" fontId="2" fillId="0" borderId="18" xfId="0" applyFont="1" applyBorder="1" applyAlignment="1" applyProtection="1">
      <alignment horizontal="center" vertical="center"/>
      <protection locked="0" hidden="1"/>
    </xf>
    <xf numFmtId="166" fontId="5" fillId="2" borderId="3" xfId="2" applyNumberFormat="1" applyFont="1" applyFill="1" applyBorder="1" applyAlignment="1" applyProtection="1">
      <alignment horizontal="center" vertical="center"/>
      <protection locked="0" hidden="1"/>
    </xf>
    <xf numFmtId="166" fontId="5" fillId="2" borderId="12" xfId="2" applyNumberFormat="1" applyFont="1" applyFill="1" applyBorder="1" applyAlignment="1" applyProtection="1">
      <alignment horizontal="center" vertical="center"/>
      <protection locked="0" hidden="1"/>
    </xf>
    <xf numFmtId="0" fontId="2" fillId="0" borderId="3" xfId="0" applyFont="1" applyBorder="1" applyAlignment="1" applyProtection="1">
      <alignment horizontal="center" vertical="center" wrapText="1"/>
      <protection locked="0" hidden="1"/>
    </xf>
    <xf numFmtId="0" fontId="2" fillId="0" borderId="12" xfId="0" applyFont="1" applyBorder="1" applyAlignment="1" applyProtection="1">
      <alignment horizontal="center" vertical="center" wrapText="1"/>
      <protection locked="0" hidden="1"/>
    </xf>
    <xf numFmtId="0" fontId="5" fillId="0" borderId="3" xfId="0" applyFont="1" applyBorder="1" applyAlignment="1" applyProtection="1">
      <alignment horizontal="left" vertical="center"/>
      <protection locked="0" hidden="1"/>
    </xf>
    <xf numFmtId="0" fontId="5" fillId="0" borderId="12" xfId="0" applyFont="1" applyBorder="1" applyAlignment="1" applyProtection="1">
      <alignment horizontal="left" vertical="center"/>
      <protection locked="0" hidden="1"/>
    </xf>
    <xf numFmtId="0" fontId="2" fillId="0" borderId="19" xfId="0" applyFont="1" applyBorder="1" applyAlignment="1" applyProtection="1">
      <alignment horizontal="center" vertical="center" wrapText="1"/>
      <protection locked="0" hidden="1"/>
    </xf>
    <xf numFmtId="0" fontId="2" fillId="0" borderId="20" xfId="0" applyFont="1" applyBorder="1" applyAlignment="1" applyProtection="1">
      <alignment horizontal="center" vertical="center" wrapText="1"/>
      <protection locked="0" hidden="1"/>
    </xf>
    <xf numFmtId="0" fontId="2" fillId="0" borderId="1" xfId="0" applyFont="1" applyBorder="1" applyAlignment="1" applyProtection="1">
      <alignment horizontal="center" vertical="center" wrapText="1"/>
      <protection locked="0" hidden="1"/>
    </xf>
    <xf numFmtId="0" fontId="5" fillId="2" borderId="13" xfId="0" applyFont="1" applyFill="1" applyBorder="1" applyAlignment="1" applyProtection="1">
      <alignment horizontal="left" vertical="center"/>
      <protection locked="0" hidden="1"/>
    </xf>
    <xf numFmtId="0" fontId="5" fillId="2" borderId="2" xfId="0" applyFont="1" applyFill="1" applyBorder="1" applyAlignment="1" applyProtection="1">
      <alignment horizontal="left" vertical="center"/>
      <protection locked="0" hidden="1"/>
    </xf>
    <xf numFmtId="17" fontId="5" fillId="2" borderId="13" xfId="0" quotePrefix="1" applyNumberFormat="1" applyFont="1" applyFill="1" applyBorder="1" applyAlignment="1" applyProtection="1">
      <alignment horizontal="left" vertical="center"/>
      <protection locked="0" hidden="1"/>
    </xf>
    <xf numFmtId="166" fontId="2" fillId="0" borderId="3" xfId="2" applyNumberFormat="1" applyFont="1" applyFill="1" applyBorder="1" applyAlignment="1" applyProtection="1">
      <alignment horizontal="center" vertical="center"/>
      <protection hidden="1"/>
    </xf>
    <xf numFmtId="166" fontId="2" fillId="0" borderId="11" xfId="2" applyNumberFormat="1" applyFont="1" applyFill="1" applyBorder="1" applyAlignment="1" applyProtection="1">
      <alignment horizontal="center" vertical="center"/>
      <protection hidden="1"/>
    </xf>
    <xf numFmtId="167" fontId="2" fillId="0" borderId="1" xfId="0" applyNumberFormat="1" applyFont="1" applyFill="1" applyBorder="1" applyAlignment="1" applyProtection="1">
      <alignment horizontal="center" vertical="center"/>
      <protection hidden="1"/>
    </xf>
    <xf numFmtId="167" fontId="2" fillId="0" borderId="9" xfId="0" applyNumberFormat="1" applyFont="1" applyFill="1" applyBorder="1" applyAlignment="1" applyProtection="1">
      <alignment horizontal="center" vertical="center"/>
      <protection hidden="1"/>
    </xf>
    <xf numFmtId="165" fontId="2" fillId="0" borderId="1" xfId="0" applyNumberFormat="1" applyFont="1" applyFill="1" applyBorder="1" applyAlignment="1" applyProtection="1">
      <alignment horizontal="center" vertical="center"/>
      <protection locked="0" hidden="1"/>
    </xf>
    <xf numFmtId="165" fontId="2" fillId="0" borderId="9" xfId="0" applyNumberFormat="1" applyFont="1" applyFill="1" applyBorder="1" applyAlignment="1" applyProtection="1">
      <alignment horizontal="center" vertical="center"/>
      <protection locked="0" hidden="1"/>
    </xf>
    <xf numFmtId="0" fontId="5" fillId="3" borderId="3" xfId="0" applyFont="1" applyFill="1" applyBorder="1" applyAlignment="1" applyProtection="1">
      <alignment horizontal="left" vertical="center"/>
      <protection locked="0" hidden="1"/>
    </xf>
    <xf numFmtId="0" fontId="5" fillId="3" borderId="2" xfId="0" applyFont="1" applyFill="1" applyBorder="1" applyAlignment="1" applyProtection="1">
      <alignment horizontal="left" vertical="center"/>
      <protection locked="0" hidden="1"/>
    </xf>
    <xf numFmtId="0" fontId="5" fillId="3" borderId="12" xfId="0" applyFont="1" applyFill="1" applyBorder="1" applyAlignment="1" applyProtection="1">
      <alignment horizontal="left" vertical="center"/>
      <protection locked="0" hidden="1"/>
    </xf>
    <xf numFmtId="165" fontId="10" fillId="0" borderId="1" xfId="0" applyNumberFormat="1" applyFont="1" applyBorder="1" applyAlignment="1" applyProtection="1">
      <alignment horizontal="center" vertical="center"/>
      <protection hidden="1"/>
    </xf>
    <xf numFmtId="165" fontId="10" fillId="0" borderId="9" xfId="0" applyNumberFormat="1" applyFont="1" applyBorder="1" applyAlignment="1" applyProtection="1">
      <alignment horizontal="center" vertical="center"/>
      <protection hidden="1"/>
    </xf>
    <xf numFmtId="44" fontId="5" fillId="2" borderId="1" xfId="2" applyNumberFormat="1" applyFont="1" applyFill="1" applyBorder="1" applyAlignment="1" applyProtection="1">
      <alignment horizontal="center" vertical="center"/>
      <protection locked="0" hidden="1"/>
    </xf>
    <xf numFmtId="165" fontId="5" fillId="0" borderId="1" xfId="2" applyNumberFormat="1" applyFont="1" applyBorder="1" applyAlignment="1" applyProtection="1">
      <alignment horizontal="right" vertical="center"/>
      <protection hidden="1"/>
    </xf>
    <xf numFmtId="0" fontId="9" fillId="0" borderId="3" xfId="0" applyFont="1" applyBorder="1" applyAlignment="1" applyProtection="1">
      <alignment horizontal="center" vertical="center" wrapText="1"/>
      <protection locked="0" hidden="1"/>
    </xf>
    <xf numFmtId="0" fontId="9" fillId="0" borderId="2" xfId="0" applyFont="1" applyBorder="1" applyAlignment="1" applyProtection="1">
      <alignment horizontal="center" vertical="center" wrapText="1"/>
      <protection locked="0" hidden="1"/>
    </xf>
    <xf numFmtId="0" fontId="9" fillId="0" borderId="12" xfId="0" applyFont="1" applyBorder="1" applyAlignment="1" applyProtection="1">
      <alignment horizontal="center" vertical="center" wrapText="1"/>
      <protection locked="0" hidden="1"/>
    </xf>
    <xf numFmtId="0" fontId="5" fillId="0" borderId="2" xfId="0" applyFont="1" applyBorder="1" applyAlignment="1" applyProtection="1">
      <alignment horizontal="left" vertical="center"/>
      <protection locked="0" hidden="1"/>
    </xf>
    <xf numFmtId="170" fontId="5" fillId="2" borderId="2" xfId="0" quotePrefix="1" applyNumberFormat="1" applyFont="1" applyFill="1" applyBorder="1" applyAlignment="1" applyProtection="1">
      <alignment horizontal="left" vertical="center"/>
      <protection locked="0" hidden="1"/>
    </xf>
    <xf numFmtId="170" fontId="0" fillId="0" borderId="2" xfId="0" applyNumberFormat="1" applyBorder="1" applyAlignment="1" applyProtection="1">
      <alignment horizontal="left" vertical="center"/>
      <protection locked="0" hidden="1"/>
    </xf>
    <xf numFmtId="0" fontId="5" fillId="2" borderId="13" xfId="0" applyFont="1" applyFill="1" applyBorder="1" applyAlignment="1" applyProtection="1">
      <alignment vertical="center"/>
      <protection locked="0" hidden="1"/>
    </xf>
    <xf numFmtId="0" fontId="5" fillId="2" borderId="2" xfId="0" applyFont="1" applyFill="1" applyBorder="1" applyAlignment="1" applyProtection="1">
      <alignment vertical="center"/>
      <protection locked="0" hidden="1"/>
    </xf>
  </cellXfs>
  <cellStyles count="5">
    <cellStyle name="Comma 2 3" xfId="1"/>
    <cellStyle name="Currency" xfId="2" builtinId="4"/>
    <cellStyle name="Normal" xfId="0" builtinId="0"/>
    <cellStyle name="Normal 2" xfId="3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mkieley/Downloads/MERX-Pricing-Sheet-Template-UPC-2022-April-2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1"/>
      <sheetName val="Project 2"/>
      <sheetName val="Project 3"/>
      <sheetName val="Project 4"/>
      <sheetName val="Project 5"/>
      <sheetName val="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B1" t="str">
            <v>Acre</v>
          </cell>
        </row>
        <row r="2">
          <cell r="B2" t="str">
            <v>Acre Feet Of Water</v>
          </cell>
        </row>
        <row r="3">
          <cell r="B3" t="str">
            <v>Assembly</v>
          </cell>
        </row>
        <row r="4">
          <cell r="B4" t="str">
            <v>Bags</v>
          </cell>
        </row>
        <row r="5">
          <cell r="B5" t="str">
            <v>Bale</v>
          </cell>
        </row>
        <row r="6">
          <cell r="B6" t="str">
            <v>Ball</v>
          </cell>
        </row>
        <row r="7">
          <cell r="B7" t="str">
            <v>Bar</v>
          </cell>
        </row>
        <row r="8">
          <cell r="B8" t="str">
            <v>Barrel</v>
          </cell>
        </row>
        <row r="9">
          <cell r="B9" t="str">
            <v>Basket</v>
          </cell>
        </row>
        <row r="10">
          <cell r="B10" t="str">
            <v>Board Feet</v>
          </cell>
        </row>
        <row r="11">
          <cell r="B11" t="str">
            <v>Book</v>
          </cell>
        </row>
        <row r="12">
          <cell r="B12" t="str">
            <v>Bottle</v>
          </cell>
        </row>
        <row r="13">
          <cell r="B13" t="str">
            <v>Box</v>
          </cell>
        </row>
        <row r="14">
          <cell r="B14" t="str">
            <v>Brick</v>
          </cell>
        </row>
        <row r="15">
          <cell r="B15" t="str">
            <v>Bulk</v>
          </cell>
        </row>
        <row r="16">
          <cell r="B16" t="str">
            <v>Bundle</v>
          </cell>
        </row>
        <row r="17">
          <cell r="B17" t="str">
            <v>Bushel</v>
          </cell>
        </row>
        <row r="18">
          <cell r="B18" t="str">
            <v>Calendar Day</v>
          </cell>
        </row>
        <row r="19">
          <cell r="B19" t="str">
            <v>Calendar Month</v>
          </cell>
        </row>
        <row r="20">
          <cell r="B20" t="str">
            <v>Can</v>
          </cell>
        </row>
        <row r="21">
          <cell r="B21" t="str">
            <v>Canister</v>
          </cell>
        </row>
        <row r="22">
          <cell r="B22" t="str">
            <v>Card</v>
          </cell>
        </row>
        <row r="23">
          <cell r="B23" t="str">
            <v>Carton</v>
          </cell>
        </row>
        <row r="24">
          <cell r="B24" t="str">
            <v>Cartridge</v>
          </cell>
        </row>
        <row r="25">
          <cell r="B25" t="str">
            <v>Case</v>
          </cell>
        </row>
        <row r="26">
          <cell r="B26" t="str">
            <v>Centerline-foot</v>
          </cell>
        </row>
        <row r="27">
          <cell r="B27" t="str">
            <v>Centum Cubic Feet</v>
          </cell>
        </row>
        <row r="28">
          <cell r="B28" t="str">
            <v>Clip</v>
          </cell>
        </row>
        <row r="29">
          <cell r="B29" t="str">
            <v>Coil</v>
          </cell>
        </row>
        <row r="30">
          <cell r="B30" t="str">
            <v>Cone</v>
          </cell>
        </row>
        <row r="31">
          <cell r="B31" t="str">
            <v>Container</v>
          </cell>
        </row>
        <row r="32">
          <cell r="B32" t="str">
            <v>Copy</v>
          </cell>
        </row>
        <row r="33">
          <cell r="B33" t="str">
            <v>Crate</v>
          </cell>
        </row>
        <row r="34">
          <cell r="B34" t="str">
            <v>Cubic Centimeter</v>
          </cell>
        </row>
        <row r="35">
          <cell r="B35" t="str">
            <v>Cubic Decimeter</v>
          </cell>
        </row>
        <row r="36">
          <cell r="B36" t="str">
            <v>Cubic Foot/Feet</v>
          </cell>
        </row>
        <row r="37">
          <cell r="B37" t="str">
            <v>Cubic Meter</v>
          </cell>
        </row>
        <row r="38">
          <cell r="B38" t="str">
            <v>Cubic Meter Kilometer</v>
          </cell>
        </row>
        <row r="39">
          <cell r="B39" t="str">
            <v>Cubic Meter/Kilometer</v>
          </cell>
        </row>
        <row r="40">
          <cell r="B40" t="str">
            <v>Cubic Yard</v>
          </cell>
        </row>
        <row r="41">
          <cell r="B41" t="str">
            <v>Cylinder</v>
          </cell>
        </row>
        <row r="42">
          <cell r="B42" t="str">
            <v>Day</v>
          </cell>
        </row>
        <row r="43">
          <cell r="B43" t="str">
            <v>Decimeter</v>
          </cell>
        </row>
        <row r="44">
          <cell r="B44" t="str">
            <v>Delivery Charge</v>
          </cell>
        </row>
        <row r="45">
          <cell r="B45" t="str">
            <v>Dollar</v>
          </cell>
        </row>
        <row r="46">
          <cell r="B46" t="str">
            <v>Dose</v>
          </cell>
        </row>
        <row r="47">
          <cell r="B47" t="str">
            <v>Dozen</v>
          </cell>
        </row>
        <row r="48">
          <cell r="B48" t="str">
            <v>Drum</v>
          </cell>
        </row>
        <row r="49">
          <cell r="B49" t="str">
            <v>Each</v>
          </cell>
        </row>
        <row r="50">
          <cell r="B50" t="str">
            <v>Envelope</v>
          </cell>
        </row>
        <row r="51">
          <cell r="B51" t="str">
            <v>Flat</v>
          </cell>
        </row>
        <row r="52">
          <cell r="B52" t="str">
            <v>Foot/Feet</v>
          </cell>
        </row>
        <row r="53">
          <cell r="B53" t="str">
            <v>Gallon</v>
          </cell>
        </row>
        <row r="54">
          <cell r="B54" t="str">
            <v>Gram</v>
          </cell>
        </row>
        <row r="55">
          <cell r="B55" t="str">
            <v>Gram2</v>
          </cell>
        </row>
        <row r="56">
          <cell r="B56" t="str">
            <v>Gross</v>
          </cell>
        </row>
        <row r="57">
          <cell r="B57" t="str">
            <v>Half Gallon</v>
          </cell>
        </row>
        <row r="58">
          <cell r="B58" t="str">
            <v>Half Pint</v>
          </cell>
        </row>
        <row r="59">
          <cell r="B59" t="str">
            <v>Hank</v>
          </cell>
        </row>
        <row r="60">
          <cell r="B60" t="str">
            <v>Hectare</v>
          </cell>
        </row>
        <row r="61">
          <cell r="B61" t="str">
            <v>Hole</v>
          </cell>
        </row>
        <row r="62">
          <cell r="B62" t="str">
            <v>Hour</v>
          </cell>
        </row>
        <row r="63">
          <cell r="B63" t="str">
            <v>Hourly Rate</v>
          </cell>
        </row>
        <row r="64">
          <cell r="B64" t="str">
            <v>Hundred</v>
          </cell>
        </row>
        <row r="65">
          <cell r="B65" t="str">
            <v>Hundred Feet</v>
          </cell>
        </row>
        <row r="66">
          <cell r="B66" t="str">
            <v>Hundred Weight</v>
          </cell>
        </row>
        <row r="67">
          <cell r="B67" t="str">
            <v>Inch</v>
          </cell>
        </row>
        <row r="68">
          <cell r="B68" t="str">
            <v>Jar</v>
          </cell>
        </row>
        <row r="69">
          <cell r="B69" t="str">
            <v>Job</v>
          </cell>
        </row>
        <row r="70">
          <cell r="B70" t="str">
            <v>Joint</v>
          </cell>
        </row>
        <row r="71">
          <cell r="B71" t="str">
            <v>Keg</v>
          </cell>
        </row>
        <row r="72">
          <cell r="B72" t="str">
            <v>Kilogram</v>
          </cell>
        </row>
        <row r="73">
          <cell r="B73" t="str">
            <v>Kilolitre</v>
          </cell>
        </row>
        <row r="74">
          <cell r="B74" t="str">
            <v>Kilometer</v>
          </cell>
        </row>
        <row r="75">
          <cell r="B75" t="str">
            <v>Kilometer/Days</v>
          </cell>
        </row>
        <row r="76">
          <cell r="B76" t="str">
            <v>Kilowatt</v>
          </cell>
        </row>
        <row r="77">
          <cell r="B77" t="str">
            <v>Kit</v>
          </cell>
        </row>
        <row r="78">
          <cell r="B78" t="str">
            <v>Lane Kilometer</v>
          </cell>
        </row>
        <row r="79">
          <cell r="B79" t="str">
            <v>Length</v>
          </cell>
        </row>
        <row r="80">
          <cell r="B80" t="str">
            <v>Linear Foot/Feet</v>
          </cell>
        </row>
        <row r="81">
          <cell r="B81" t="str">
            <v>Linear Inch</v>
          </cell>
        </row>
        <row r="82">
          <cell r="B82" t="str">
            <v>Linear Kilometer</v>
          </cell>
        </row>
        <row r="83">
          <cell r="B83" t="str">
            <v>Linear Meter</v>
          </cell>
        </row>
        <row r="84">
          <cell r="B84" t="str">
            <v>Linear Yard</v>
          </cell>
        </row>
        <row r="85">
          <cell r="B85" t="str">
            <v>Liter</v>
          </cell>
        </row>
        <row r="86">
          <cell r="B86" t="str">
            <v>Load</v>
          </cell>
        </row>
        <row r="87">
          <cell r="B87" t="str">
            <v>Lot</v>
          </cell>
        </row>
        <row r="88">
          <cell r="B88" t="str">
            <v>Lump-Sum</v>
          </cell>
        </row>
        <row r="89">
          <cell r="B89" t="str">
            <v>Meter</v>
          </cell>
        </row>
        <row r="90">
          <cell r="B90" t="str">
            <v>Metric Ton/Tonne</v>
          </cell>
        </row>
        <row r="91">
          <cell r="B91" t="str">
            <v>Mile</v>
          </cell>
        </row>
        <row r="92">
          <cell r="B92" t="str">
            <v>Milliliter</v>
          </cell>
        </row>
        <row r="93">
          <cell r="B93" t="str">
            <v>Millimeter</v>
          </cell>
        </row>
        <row r="94">
          <cell r="B94" t="str">
            <v>Million</v>
          </cell>
        </row>
        <row r="95">
          <cell r="B95" t="str">
            <v>Minute</v>
          </cell>
        </row>
        <row r="96">
          <cell r="B96" t="str">
            <v>Month</v>
          </cell>
        </row>
        <row r="97">
          <cell r="B97" t="str">
            <v>Other</v>
          </cell>
        </row>
        <row r="98">
          <cell r="B98" t="str">
            <v>Ounce</v>
          </cell>
        </row>
        <row r="99">
          <cell r="B99" t="str">
            <v>Pack</v>
          </cell>
        </row>
        <row r="100">
          <cell r="B100" t="str">
            <v>Package</v>
          </cell>
        </row>
        <row r="101">
          <cell r="B101" t="str">
            <v>Packet</v>
          </cell>
        </row>
        <row r="102">
          <cell r="B102" t="str">
            <v>Pad</v>
          </cell>
        </row>
        <row r="103">
          <cell r="B103" t="str">
            <v>Page</v>
          </cell>
        </row>
        <row r="104">
          <cell r="B104" t="str">
            <v>Pail</v>
          </cell>
        </row>
        <row r="105">
          <cell r="B105" t="str">
            <v>Pair</v>
          </cell>
        </row>
        <row r="106">
          <cell r="B106" t="str">
            <v>Pallet</v>
          </cell>
        </row>
        <row r="107">
          <cell r="B107" t="str">
            <v>Pass Kilometer</v>
          </cell>
        </row>
        <row r="108">
          <cell r="B108" t="str">
            <v>Percent</v>
          </cell>
        </row>
        <row r="109">
          <cell r="B109" t="str">
            <v>Piece</v>
          </cell>
        </row>
        <row r="110">
          <cell r="B110" t="str">
            <v>Pint</v>
          </cell>
        </row>
        <row r="111">
          <cell r="B111" t="str">
            <v>Pound</v>
          </cell>
        </row>
        <row r="112">
          <cell r="B112" t="str">
            <v>Pug</v>
          </cell>
        </row>
        <row r="113">
          <cell r="B113" t="str">
            <v>Quart</v>
          </cell>
        </row>
        <row r="114">
          <cell r="B114" t="str">
            <v>Quarterly</v>
          </cell>
        </row>
        <row r="115">
          <cell r="B115" t="str">
            <v>Quire</v>
          </cell>
        </row>
        <row r="116">
          <cell r="B116" t="str">
            <v>Ream</v>
          </cell>
        </row>
        <row r="117">
          <cell r="B117" t="str">
            <v>Reel</v>
          </cell>
        </row>
        <row r="118">
          <cell r="B118" t="str">
            <v>Report</v>
          </cell>
        </row>
        <row r="119">
          <cell r="B119" t="str">
            <v>Roll</v>
          </cell>
        </row>
        <row r="120">
          <cell r="B120" t="str">
            <v>Round</v>
          </cell>
        </row>
        <row r="121">
          <cell r="B121" t="str">
            <v>Sack</v>
          </cell>
        </row>
        <row r="122">
          <cell r="B122" t="str">
            <v>Second</v>
          </cell>
        </row>
        <row r="123">
          <cell r="B123" t="str">
            <v>Section</v>
          </cell>
        </row>
        <row r="124">
          <cell r="B124" t="str">
            <v>Semi Annual</v>
          </cell>
        </row>
        <row r="125">
          <cell r="B125" t="str">
            <v>Set</v>
          </cell>
        </row>
        <row r="126">
          <cell r="B126" t="str">
            <v>Sheet</v>
          </cell>
        </row>
        <row r="127">
          <cell r="B127" t="str">
            <v>Short Ton</v>
          </cell>
        </row>
        <row r="128">
          <cell r="B128" t="str">
            <v>Sleeve</v>
          </cell>
        </row>
        <row r="129">
          <cell r="B129" t="str">
            <v>Speedpak</v>
          </cell>
        </row>
        <row r="130">
          <cell r="B130" t="str">
            <v>Spool</v>
          </cell>
        </row>
        <row r="131">
          <cell r="B131" t="str">
            <v>Square</v>
          </cell>
        </row>
        <row r="132">
          <cell r="B132" t="str">
            <v>Square Centimeter</v>
          </cell>
        </row>
        <row r="133">
          <cell r="B133" t="str">
            <v>Square Decimeter</v>
          </cell>
        </row>
        <row r="134">
          <cell r="B134" t="str">
            <v>Square Foot/Feet</v>
          </cell>
        </row>
        <row r="135">
          <cell r="B135" t="str">
            <v>Square Inch</v>
          </cell>
        </row>
        <row r="136">
          <cell r="B136" t="str">
            <v>Square Kilometer</v>
          </cell>
        </row>
        <row r="137">
          <cell r="B137" t="str">
            <v>Square Meter</v>
          </cell>
        </row>
        <row r="138">
          <cell r="B138" t="str">
            <v>Square Yard</v>
          </cell>
        </row>
        <row r="139">
          <cell r="B139" t="str">
            <v>Station</v>
          </cell>
        </row>
        <row r="140">
          <cell r="B140" t="str">
            <v>Station Meter</v>
          </cell>
        </row>
        <row r="141">
          <cell r="B141" t="str">
            <v>Strip</v>
          </cell>
        </row>
        <row r="142">
          <cell r="B142" t="str">
            <v>Tank</v>
          </cell>
        </row>
        <row r="143">
          <cell r="B143" t="str">
            <v>Thousand</v>
          </cell>
        </row>
        <row r="144">
          <cell r="B144" t="str">
            <v>Thousand Feet</v>
          </cell>
        </row>
        <row r="145">
          <cell r="B145" t="str">
            <v>Ton</v>
          </cell>
        </row>
        <row r="146">
          <cell r="B146" t="str">
            <v>Tonne Kilometer</v>
          </cell>
        </row>
        <row r="147">
          <cell r="B147" t="str">
            <v>Trip</v>
          </cell>
        </row>
        <row r="148">
          <cell r="B148" t="str">
            <v>Troy Ounce</v>
          </cell>
        </row>
        <row r="149">
          <cell r="B149" t="str">
            <v>Truck Load</v>
          </cell>
        </row>
        <row r="150">
          <cell r="B150" t="str">
            <v>Tub</v>
          </cell>
        </row>
        <row r="151">
          <cell r="B151" t="str">
            <v>Tube</v>
          </cell>
        </row>
        <row r="152">
          <cell r="B152" t="str">
            <v>Unit</v>
          </cell>
        </row>
        <row r="153">
          <cell r="B153" t="str">
            <v>Unit/day</v>
          </cell>
        </row>
        <row r="154">
          <cell r="B154" t="str">
            <v>United States Dollar</v>
          </cell>
        </row>
        <row r="155">
          <cell r="B155" t="str">
            <v>Vertical Feet</v>
          </cell>
        </row>
        <row r="156">
          <cell r="B156" t="str">
            <v>Vertical Meter</v>
          </cell>
        </row>
        <row r="157">
          <cell r="B157" t="str">
            <v>Vial</v>
          </cell>
        </row>
        <row r="158">
          <cell r="B158" t="str">
            <v>Week</v>
          </cell>
        </row>
        <row r="159">
          <cell r="B159" t="str">
            <v>Weekend</v>
          </cell>
        </row>
        <row r="160">
          <cell r="B160" t="str">
            <v>Weight</v>
          </cell>
        </row>
        <row r="161">
          <cell r="B161" t="str">
            <v>Yard</v>
          </cell>
        </row>
        <row r="162">
          <cell r="B162" t="str">
            <v>Year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showGridLines="0" tabSelected="1" showRuler="0" zoomScale="115" zoomScaleNormal="115" zoomScaleSheetLayoutView="70" workbookViewId="0">
      <selection activeCell="D10" sqref="D10"/>
    </sheetView>
  </sheetViews>
  <sheetFormatPr defaultColWidth="9.28515625" defaultRowHeight="12.75" x14ac:dyDescent="0.2"/>
  <cols>
    <col min="1" max="1" width="5.85546875" style="52" customWidth="1"/>
    <col min="2" max="2" width="12.5703125" style="24" customWidth="1"/>
    <col min="3" max="3" width="11.5703125" style="24" customWidth="1"/>
    <col min="4" max="4" width="10.5703125" style="24" customWidth="1"/>
    <col min="5" max="5" width="8.28515625" style="24" bestFit="1" customWidth="1"/>
    <col min="6" max="6" width="5.28515625" style="24" customWidth="1"/>
    <col min="7" max="7" width="6.85546875" style="24" customWidth="1"/>
    <col min="8" max="8" width="8.140625" style="24" customWidth="1"/>
    <col min="9" max="9" width="8.5703125" style="24" customWidth="1"/>
    <col min="10" max="10" width="9.5703125" style="24" customWidth="1"/>
    <col min="11" max="11" width="9.85546875" style="24" customWidth="1"/>
    <col min="12" max="12" width="3.85546875" style="24" customWidth="1"/>
    <col min="13" max="13" width="3.85546875" style="13" customWidth="1"/>
    <col min="14" max="14" width="11" style="24" hidden="1" customWidth="1"/>
    <col min="15" max="15" width="8.7109375" style="24" customWidth="1"/>
    <col min="16" max="16" width="16.28515625" style="24" customWidth="1"/>
    <col min="17" max="16384" width="9.28515625" style="24"/>
  </cols>
  <sheetData>
    <row r="1" spans="1:15" s="13" customFormat="1" x14ac:dyDescent="0.2">
      <c r="A1" s="12" t="s">
        <v>9</v>
      </c>
      <c r="C1" s="108"/>
      <c r="D1" s="108"/>
      <c r="E1" s="108"/>
      <c r="F1" s="108"/>
      <c r="H1" s="14" t="s">
        <v>19</v>
      </c>
      <c r="I1" s="86"/>
      <c r="J1" s="86"/>
      <c r="K1" s="86"/>
      <c r="L1" s="86"/>
    </row>
    <row r="2" spans="1:15" s="13" customFormat="1" x14ac:dyDescent="0.2">
      <c r="A2" s="12" t="s">
        <v>7</v>
      </c>
      <c r="C2" s="108"/>
      <c r="D2" s="108"/>
      <c r="E2" s="108"/>
      <c r="F2" s="108"/>
      <c r="G2" s="108"/>
      <c r="H2" s="108"/>
      <c r="J2" s="14" t="s">
        <v>6</v>
      </c>
      <c r="K2" s="87"/>
      <c r="L2" s="87"/>
    </row>
    <row r="3" spans="1:15" s="13" customFormat="1" x14ac:dyDescent="0.2">
      <c r="A3" s="12" t="s">
        <v>8</v>
      </c>
      <c r="C3" s="109"/>
      <c r="D3" s="109"/>
      <c r="E3" s="109"/>
      <c r="F3" s="109"/>
      <c r="G3" s="109"/>
      <c r="H3" s="109"/>
      <c r="J3" s="14" t="s">
        <v>75</v>
      </c>
      <c r="K3" s="106"/>
      <c r="L3" s="107"/>
    </row>
    <row r="4" spans="1:15" s="13" customFormat="1" x14ac:dyDescent="0.2">
      <c r="A4" s="15"/>
      <c r="B4" s="16"/>
      <c r="C4" s="2"/>
      <c r="D4" s="2"/>
      <c r="E4" s="2"/>
      <c r="F4" s="2"/>
      <c r="G4" s="2"/>
      <c r="H4" s="2"/>
      <c r="J4" s="14" t="s">
        <v>0</v>
      </c>
      <c r="K4" s="88"/>
      <c r="L4" s="88"/>
    </row>
    <row r="5" spans="1:15" s="13" customFormat="1" x14ac:dyDescent="0.2">
      <c r="A5" s="17"/>
      <c r="B5" s="18"/>
      <c r="C5" s="18"/>
      <c r="D5" s="18"/>
      <c r="E5" s="18"/>
      <c r="F5" s="18"/>
      <c r="G5" s="18"/>
      <c r="H5" s="18"/>
      <c r="M5" s="18"/>
      <c r="N5" s="18"/>
    </row>
    <row r="6" spans="1:15" s="21" customFormat="1" ht="26.45" customHeight="1" x14ac:dyDescent="0.2">
      <c r="A6" s="79" t="s">
        <v>10</v>
      </c>
      <c r="B6" s="80"/>
      <c r="C6" s="19" t="s">
        <v>15</v>
      </c>
      <c r="D6" s="20" t="s">
        <v>17</v>
      </c>
      <c r="E6" s="85" t="s">
        <v>18</v>
      </c>
      <c r="F6" s="85"/>
      <c r="G6" s="85" t="s">
        <v>12</v>
      </c>
      <c r="H6" s="85"/>
      <c r="I6" s="19" t="s">
        <v>13</v>
      </c>
      <c r="J6" s="85" t="s">
        <v>34</v>
      </c>
      <c r="K6" s="85"/>
      <c r="M6" s="22"/>
    </row>
    <row r="7" spans="1:15" x14ac:dyDescent="0.2">
      <c r="A7" s="81" t="s">
        <v>62</v>
      </c>
      <c r="B7" s="82"/>
      <c r="C7" s="23" t="s">
        <v>77</v>
      </c>
      <c r="D7" s="54"/>
      <c r="E7" s="69"/>
      <c r="F7" s="69"/>
      <c r="G7" s="67">
        <f>E7-D7</f>
        <v>0</v>
      </c>
      <c r="H7" s="67"/>
      <c r="I7" s="55">
        <f>IF(D7,G7/D7,0)</f>
        <v>0</v>
      </c>
      <c r="J7" s="68" t="str">
        <f>IF(OR(I7&gt;10%,I7&lt;-10%),((IF(I7&gt;10%,(I7-10%)*D7,"0"))+(IF(I7&lt;-10%,(I7+10%)*D7,"0"))),"0")</f>
        <v>0</v>
      </c>
      <c r="K7" s="68"/>
      <c r="O7" s="25"/>
    </row>
    <row r="8" spans="1:15" x14ac:dyDescent="0.2">
      <c r="A8" s="81" t="s">
        <v>63</v>
      </c>
      <c r="B8" s="82"/>
      <c r="C8" s="23" t="s">
        <v>77</v>
      </c>
      <c r="D8" s="54"/>
      <c r="E8" s="77"/>
      <c r="F8" s="78"/>
      <c r="G8" s="67">
        <f>E8-D8</f>
        <v>0</v>
      </c>
      <c r="H8" s="67"/>
      <c r="I8" s="55">
        <f>IF(D8,G8/D8,0)</f>
        <v>0</v>
      </c>
      <c r="J8" s="68" t="str">
        <f>IF(OR(I8&gt;10%,I8&lt;-10%),((IF(I8&gt;10%,(I8-10%)*D8,"0"))+(IF(I8&lt;-10%,(I8+10%)*D8,"0"))),"0")</f>
        <v>0</v>
      </c>
      <c r="K8" s="68"/>
    </row>
    <row r="9" spans="1:15" x14ac:dyDescent="0.2">
      <c r="A9" s="26" t="s">
        <v>3</v>
      </c>
      <c r="B9" s="26"/>
      <c r="C9" s="23" t="s">
        <v>77</v>
      </c>
      <c r="D9" s="54"/>
      <c r="E9" s="69"/>
      <c r="F9" s="69"/>
      <c r="G9" s="67">
        <f>E9-D9</f>
        <v>0</v>
      </c>
      <c r="H9" s="67"/>
      <c r="I9" s="55">
        <f>IF(D9,G9/D9,0)</f>
        <v>0</v>
      </c>
      <c r="J9" s="68" t="str">
        <f>IF(OR(I9&gt;10%,I9&lt;-10%),((IF(I9&gt;10%,(I9-10%)*D9,"0"))+(IF(I9&lt;-10%,(I9+10%)*D9,"0"))),"0")</f>
        <v>0</v>
      </c>
      <c r="K9" s="68"/>
    </row>
    <row r="10" spans="1:15" x14ac:dyDescent="0.2">
      <c r="A10" s="26" t="s">
        <v>11</v>
      </c>
      <c r="B10" s="26"/>
      <c r="C10" s="23" t="s">
        <v>78</v>
      </c>
      <c r="D10" s="3"/>
      <c r="E10" s="100"/>
      <c r="F10" s="100"/>
      <c r="G10" s="67">
        <f>E10-D10</f>
        <v>0</v>
      </c>
      <c r="H10" s="67"/>
      <c r="I10" s="55">
        <f>IF(D10,G10/D10,0)</f>
        <v>0</v>
      </c>
      <c r="J10" s="101" t="str">
        <f>IF(OR(I10&gt;5%,I10&lt;-5%),((IF(I10&gt;5%,(I10-5%)*D10,"0"))+(IF(I10&lt;-5%,(I10+5%)*D10,"0"))),"0")</f>
        <v>0</v>
      </c>
      <c r="K10" s="101"/>
    </row>
    <row r="11" spans="1:15" x14ac:dyDescent="0.2">
      <c r="A11" s="12" t="s">
        <v>1</v>
      </c>
      <c r="B11" s="12" t="s">
        <v>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3"/>
    </row>
    <row r="12" spans="1:15" x14ac:dyDescent="0.2">
      <c r="A12" s="27"/>
      <c r="B12" s="28" t="s">
        <v>14</v>
      </c>
      <c r="C12" s="18"/>
      <c r="D12" s="18"/>
      <c r="E12" s="18"/>
      <c r="F12" s="18"/>
      <c r="G12" s="18"/>
      <c r="H12" s="18"/>
      <c r="I12" s="18"/>
      <c r="J12" s="13"/>
      <c r="K12" s="13"/>
      <c r="L12" s="13"/>
      <c r="N12" s="13"/>
    </row>
    <row r="13" spans="1:15" x14ac:dyDescent="0.2">
      <c r="A13" s="27"/>
      <c r="B13" s="28" t="s">
        <v>74</v>
      </c>
      <c r="C13" s="18"/>
      <c r="D13" s="18"/>
      <c r="E13" s="18"/>
      <c r="F13" s="18"/>
      <c r="G13" s="18"/>
      <c r="H13" s="18"/>
      <c r="I13" s="18"/>
      <c r="J13" s="13"/>
      <c r="K13" s="13"/>
      <c r="L13" s="13"/>
      <c r="N13" s="13"/>
    </row>
    <row r="14" spans="1:15" ht="13.5" thickBot="1" x14ac:dyDescent="0.25">
      <c r="A14" s="13"/>
      <c r="B14" s="13"/>
      <c r="C14" s="27"/>
      <c r="D14" s="27"/>
      <c r="E14" s="27"/>
      <c r="F14" s="27"/>
      <c r="G14" s="27"/>
      <c r="H14" s="27"/>
      <c r="I14" s="27"/>
      <c r="J14" s="13"/>
      <c r="K14" s="13"/>
      <c r="L14" s="13"/>
      <c r="N14" s="13"/>
    </row>
    <row r="15" spans="1:15" x14ac:dyDescent="0.2">
      <c r="A15" s="83" t="s">
        <v>33</v>
      </c>
      <c r="B15" s="66" t="s">
        <v>2</v>
      </c>
      <c r="C15" s="66"/>
      <c r="D15" s="66"/>
      <c r="E15" s="70" t="s">
        <v>59</v>
      </c>
      <c r="F15" s="72" t="s">
        <v>15</v>
      </c>
      <c r="G15" s="74" t="s">
        <v>50</v>
      </c>
      <c r="H15" s="75"/>
      <c r="I15" s="76"/>
      <c r="J15" s="70" t="s">
        <v>70</v>
      </c>
      <c r="K15" s="62" t="s">
        <v>76</v>
      </c>
      <c r="L15" s="63"/>
      <c r="M15" s="29"/>
    </row>
    <row r="16" spans="1:15" ht="42.6" customHeight="1" thickBot="1" x14ac:dyDescent="0.25">
      <c r="A16" s="84"/>
      <c r="B16" s="64"/>
      <c r="C16" s="64"/>
      <c r="D16" s="64"/>
      <c r="E16" s="71"/>
      <c r="F16" s="73"/>
      <c r="G16" s="30" t="s">
        <v>44</v>
      </c>
      <c r="H16" s="30" t="s">
        <v>45</v>
      </c>
      <c r="I16" s="30" t="s">
        <v>35</v>
      </c>
      <c r="J16" s="71"/>
      <c r="K16" s="64"/>
      <c r="L16" s="65"/>
      <c r="M16" s="29"/>
      <c r="N16" s="24" t="s">
        <v>64</v>
      </c>
    </row>
    <row r="17" spans="1:14" x14ac:dyDescent="0.2">
      <c r="A17" s="31" t="s">
        <v>69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3"/>
      <c r="M17" s="34"/>
    </row>
    <row r="18" spans="1:14" s="16" customFormat="1" x14ac:dyDescent="0.2">
      <c r="A18" s="35">
        <v>2215</v>
      </c>
      <c r="B18" s="57" t="s">
        <v>36</v>
      </c>
      <c r="C18" s="57"/>
      <c r="D18" s="57"/>
      <c r="E18" s="56"/>
      <c r="F18" s="36" t="s">
        <v>60</v>
      </c>
      <c r="G18" s="4"/>
      <c r="H18" s="4"/>
      <c r="I18" s="5"/>
      <c r="J18" s="10">
        <v>4</v>
      </c>
      <c r="K18" s="58">
        <f t="shared" ref="K18:K25" si="0">I18*J18*$J$7</f>
        <v>0</v>
      </c>
      <c r="L18" s="59"/>
      <c r="M18" s="37"/>
      <c r="N18" s="38" t="s">
        <v>65</v>
      </c>
    </row>
    <row r="19" spans="1:14" s="16" customFormat="1" x14ac:dyDescent="0.2">
      <c r="A19" s="35">
        <v>2215</v>
      </c>
      <c r="B19" s="57" t="s">
        <v>37</v>
      </c>
      <c r="C19" s="57"/>
      <c r="D19" s="57"/>
      <c r="E19" s="56"/>
      <c r="F19" s="36" t="s">
        <v>60</v>
      </c>
      <c r="G19" s="4"/>
      <c r="H19" s="4"/>
      <c r="I19" s="5"/>
      <c r="J19" s="10">
        <v>2</v>
      </c>
      <c r="K19" s="58">
        <f t="shared" si="0"/>
        <v>0</v>
      </c>
      <c r="L19" s="59"/>
      <c r="M19" s="37"/>
      <c r="N19" s="38" t="s">
        <v>65</v>
      </c>
    </row>
    <row r="20" spans="1:14" s="16" customFormat="1" x14ac:dyDescent="0.2">
      <c r="A20" s="35">
        <v>2215</v>
      </c>
      <c r="B20" s="57" t="s">
        <v>23</v>
      </c>
      <c r="C20" s="57"/>
      <c r="D20" s="57"/>
      <c r="E20" s="56"/>
      <c r="F20" s="36" t="s">
        <v>60</v>
      </c>
      <c r="G20" s="4"/>
      <c r="H20" s="4"/>
      <c r="I20" s="5"/>
      <c r="J20" s="10">
        <v>2</v>
      </c>
      <c r="K20" s="89">
        <f t="shared" si="0"/>
        <v>0</v>
      </c>
      <c r="L20" s="90"/>
      <c r="M20" s="37"/>
      <c r="N20" s="38" t="s">
        <v>65</v>
      </c>
    </row>
    <row r="21" spans="1:14" s="16" customFormat="1" x14ac:dyDescent="0.2">
      <c r="A21" s="35">
        <v>2223</v>
      </c>
      <c r="B21" s="57" t="s">
        <v>38</v>
      </c>
      <c r="C21" s="57"/>
      <c r="D21" s="57"/>
      <c r="E21" s="56"/>
      <c r="F21" s="36" t="s">
        <v>60</v>
      </c>
      <c r="G21" s="4"/>
      <c r="H21" s="4"/>
      <c r="I21" s="5"/>
      <c r="J21" s="10">
        <v>10</v>
      </c>
      <c r="K21" s="58">
        <f t="shared" si="0"/>
        <v>0</v>
      </c>
      <c r="L21" s="59"/>
      <c r="M21" s="37"/>
      <c r="N21" s="38" t="s">
        <v>65</v>
      </c>
    </row>
    <row r="22" spans="1:14" s="16" customFormat="1" x14ac:dyDescent="0.2">
      <c r="A22" s="35">
        <v>2223</v>
      </c>
      <c r="B22" s="57" t="s">
        <v>39</v>
      </c>
      <c r="C22" s="57"/>
      <c r="D22" s="57"/>
      <c r="E22" s="56"/>
      <c r="F22" s="36" t="s">
        <v>60</v>
      </c>
      <c r="G22" s="4"/>
      <c r="H22" s="4"/>
      <c r="I22" s="5"/>
      <c r="J22" s="10">
        <v>5</v>
      </c>
      <c r="K22" s="58">
        <f t="shared" si="0"/>
        <v>0</v>
      </c>
      <c r="L22" s="59"/>
      <c r="M22" s="37"/>
      <c r="N22" s="38" t="s">
        <v>65</v>
      </c>
    </row>
    <row r="23" spans="1:14" s="16" customFormat="1" x14ac:dyDescent="0.2">
      <c r="A23" s="35">
        <v>2223</v>
      </c>
      <c r="B23" s="57" t="s">
        <v>40</v>
      </c>
      <c r="C23" s="57"/>
      <c r="D23" s="57"/>
      <c r="E23" s="56"/>
      <c r="F23" s="36" t="s">
        <v>60</v>
      </c>
      <c r="G23" s="4"/>
      <c r="H23" s="4"/>
      <c r="I23" s="5"/>
      <c r="J23" s="10">
        <v>10</v>
      </c>
      <c r="K23" s="58">
        <f t="shared" si="0"/>
        <v>0</v>
      </c>
      <c r="L23" s="59"/>
      <c r="M23" s="37"/>
      <c r="N23" s="38" t="s">
        <v>65</v>
      </c>
    </row>
    <row r="24" spans="1:14" s="16" customFormat="1" x14ac:dyDescent="0.2">
      <c r="A24" s="35">
        <v>2223</v>
      </c>
      <c r="B24" s="57" t="s">
        <v>41</v>
      </c>
      <c r="C24" s="57"/>
      <c r="D24" s="57"/>
      <c r="E24" s="56"/>
      <c r="F24" s="36" t="s">
        <v>60</v>
      </c>
      <c r="G24" s="4"/>
      <c r="H24" s="4"/>
      <c r="I24" s="5"/>
      <c r="J24" s="10">
        <v>5</v>
      </c>
      <c r="K24" s="58">
        <f t="shared" si="0"/>
        <v>0</v>
      </c>
      <c r="L24" s="59"/>
      <c r="M24" s="37"/>
      <c r="N24" s="38" t="s">
        <v>65</v>
      </c>
    </row>
    <row r="25" spans="1:14" s="16" customFormat="1" x14ac:dyDescent="0.2">
      <c r="A25" s="35">
        <v>2223</v>
      </c>
      <c r="B25" s="57" t="s">
        <v>24</v>
      </c>
      <c r="C25" s="57"/>
      <c r="D25" s="57"/>
      <c r="E25" s="56"/>
      <c r="F25" s="36" t="s">
        <v>60</v>
      </c>
      <c r="G25" s="4"/>
      <c r="H25" s="4"/>
      <c r="I25" s="5"/>
      <c r="J25" s="10">
        <v>2</v>
      </c>
      <c r="K25" s="58">
        <f t="shared" si="0"/>
        <v>0</v>
      </c>
      <c r="L25" s="59"/>
      <c r="M25" s="37"/>
      <c r="N25" s="38" t="s">
        <v>65</v>
      </c>
    </row>
    <row r="26" spans="1:14" s="16" customFormat="1" x14ac:dyDescent="0.2">
      <c r="A26" s="35">
        <v>2223</v>
      </c>
      <c r="B26" s="57" t="s">
        <v>25</v>
      </c>
      <c r="C26" s="57"/>
      <c r="D26" s="57"/>
      <c r="E26" s="6"/>
      <c r="F26" s="36" t="s">
        <v>60</v>
      </c>
      <c r="G26" s="4"/>
      <c r="H26" s="4"/>
      <c r="I26" s="5"/>
      <c r="J26" s="39">
        <v>1</v>
      </c>
      <c r="K26" s="60">
        <f>IF(E26="Y",(I26*2.1*($J$7*(J26+1)))+(I26*2.1*($J$8*J26)),(I26*2.1*($J$7+$J$8)*J26))</f>
        <v>0</v>
      </c>
      <c r="L26" s="61"/>
      <c r="M26" s="37"/>
      <c r="N26" s="38" t="s">
        <v>67</v>
      </c>
    </row>
    <row r="27" spans="1:14" s="16" customFormat="1" x14ac:dyDescent="0.2">
      <c r="A27" s="35">
        <v>2223</v>
      </c>
      <c r="B27" s="57" t="s">
        <v>26</v>
      </c>
      <c r="C27" s="57"/>
      <c r="D27" s="57"/>
      <c r="E27" s="6"/>
      <c r="F27" s="36" t="s">
        <v>60</v>
      </c>
      <c r="G27" s="4"/>
      <c r="H27" s="4"/>
      <c r="I27" s="5"/>
      <c r="J27" s="39">
        <v>1</v>
      </c>
      <c r="K27" s="60">
        <f>IF(E27="Y",(I27*2.1*($J$7*(J27+1)))+(I27*2.1*($J$8*J27)),(I27*2.1*($J$7+$J$8)*J27))</f>
        <v>0</v>
      </c>
      <c r="L27" s="61"/>
      <c r="M27" s="37"/>
      <c r="N27" s="38" t="s">
        <v>67</v>
      </c>
    </row>
    <row r="28" spans="1:14" s="16" customFormat="1" x14ac:dyDescent="0.2">
      <c r="A28" s="35">
        <v>2223</v>
      </c>
      <c r="B28" s="57" t="s">
        <v>27</v>
      </c>
      <c r="C28" s="57"/>
      <c r="D28" s="57"/>
      <c r="E28" s="56"/>
      <c r="F28" s="36" t="s">
        <v>60</v>
      </c>
      <c r="G28" s="4"/>
      <c r="H28" s="4"/>
      <c r="I28" s="5"/>
      <c r="J28" s="39">
        <v>1</v>
      </c>
      <c r="K28" s="58">
        <f t="shared" ref="K28:K33" si="1">I28*J28*$J$7</f>
        <v>0</v>
      </c>
      <c r="L28" s="59"/>
      <c r="M28" s="37"/>
      <c r="N28" s="38" t="s">
        <v>67</v>
      </c>
    </row>
    <row r="29" spans="1:14" s="16" customFormat="1" x14ac:dyDescent="0.2">
      <c r="A29" s="35">
        <v>2223</v>
      </c>
      <c r="B29" s="57" t="s">
        <v>28</v>
      </c>
      <c r="C29" s="57"/>
      <c r="D29" s="57"/>
      <c r="E29" s="56"/>
      <c r="F29" s="36" t="s">
        <v>60</v>
      </c>
      <c r="G29" s="4"/>
      <c r="H29" s="4"/>
      <c r="I29" s="5"/>
      <c r="J29" s="39">
        <v>1</v>
      </c>
      <c r="K29" s="58">
        <f t="shared" si="1"/>
        <v>0</v>
      </c>
      <c r="L29" s="59"/>
      <c r="M29" s="37"/>
      <c r="N29" s="38" t="s">
        <v>67</v>
      </c>
    </row>
    <row r="30" spans="1:14" s="16" customFormat="1" x14ac:dyDescent="0.2">
      <c r="A30" s="35">
        <v>2224</v>
      </c>
      <c r="B30" s="57" t="s">
        <v>42</v>
      </c>
      <c r="C30" s="57"/>
      <c r="D30" s="57"/>
      <c r="E30" s="56"/>
      <c r="F30" s="36" t="s">
        <v>60</v>
      </c>
      <c r="G30" s="4"/>
      <c r="H30" s="4"/>
      <c r="I30" s="5"/>
      <c r="J30" s="10">
        <v>4</v>
      </c>
      <c r="K30" s="58">
        <f t="shared" si="1"/>
        <v>0</v>
      </c>
      <c r="L30" s="59"/>
      <c r="M30" s="37"/>
    </row>
    <row r="31" spans="1:14" s="16" customFormat="1" x14ac:dyDescent="0.2">
      <c r="A31" s="35">
        <v>2224</v>
      </c>
      <c r="B31" s="57" t="s">
        <v>43</v>
      </c>
      <c r="C31" s="57"/>
      <c r="D31" s="57"/>
      <c r="E31" s="56"/>
      <c r="F31" s="36" t="s">
        <v>60</v>
      </c>
      <c r="G31" s="4"/>
      <c r="H31" s="4"/>
      <c r="I31" s="5"/>
      <c r="J31" s="10">
        <v>2</v>
      </c>
      <c r="K31" s="58">
        <f t="shared" si="1"/>
        <v>0</v>
      </c>
      <c r="L31" s="59"/>
      <c r="M31" s="37"/>
    </row>
    <row r="32" spans="1:14" s="16" customFormat="1" x14ac:dyDescent="0.2">
      <c r="A32" s="35">
        <v>2224</v>
      </c>
      <c r="B32" s="57" t="s">
        <v>29</v>
      </c>
      <c r="C32" s="57"/>
      <c r="D32" s="57"/>
      <c r="E32" s="56"/>
      <c r="F32" s="36" t="s">
        <v>60</v>
      </c>
      <c r="G32" s="4"/>
      <c r="H32" s="4"/>
      <c r="I32" s="5"/>
      <c r="J32" s="10">
        <v>4</v>
      </c>
      <c r="K32" s="58">
        <f t="shared" si="1"/>
        <v>0</v>
      </c>
      <c r="L32" s="59"/>
      <c r="M32" s="37"/>
    </row>
    <row r="33" spans="1:14" s="16" customFormat="1" x14ac:dyDescent="0.2">
      <c r="A33" s="35">
        <v>2224</v>
      </c>
      <c r="B33" s="57" t="s">
        <v>30</v>
      </c>
      <c r="C33" s="57"/>
      <c r="D33" s="57"/>
      <c r="E33" s="56"/>
      <c r="F33" s="36" t="s">
        <v>60</v>
      </c>
      <c r="G33" s="4"/>
      <c r="H33" s="4"/>
      <c r="I33" s="5"/>
      <c r="J33" s="10">
        <v>2</v>
      </c>
      <c r="K33" s="58">
        <f t="shared" si="1"/>
        <v>0</v>
      </c>
      <c r="L33" s="59"/>
      <c r="M33" s="37"/>
    </row>
    <row r="34" spans="1:14" s="16" customFormat="1" x14ac:dyDescent="0.2">
      <c r="A34" s="35">
        <v>2233</v>
      </c>
      <c r="B34" s="57" t="s">
        <v>31</v>
      </c>
      <c r="C34" s="57"/>
      <c r="D34" s="57"/>
      <c r="E34" s="7"/>
      <c r="F34" s="36" t="s">
        <v>60</v>
      </c>
      <c r="G34" s="4"/>
      <c r="H34" s="4"/>
      <c r="I34" s="5"/>
      <c r="J34" s="39">
        <v>1</v>
      </c>
      <c r="K34" s="60">
        <f>IF(E34="Y",(I34*2.1*($J$7*(J34+1)))+(I34*2.1*($J$8*J34)),(I34*2.1*($J$7+$J$8)*J34))</f>
        <v>0</v>
      </c>
      <c r="L34" s="61"/>
      <c r="M34" s="37"/>
      <c r="N34" s="38" t="s">
        <v>67</v>
      </c>
    </row>
    <row r="35" spans="1:14" s="16" customFormat="1" x14ac:dyDescent="0.2">
      <c r="A35" s="35">
        <v>2233</v>
      </c>
      <c r="B35" s="57" t="s">
        <v>32</v>
      </c>
      <c r="C35" s="57"/>
      <c r="D35" s="57"/>
      <c r="E35" s="7"/>
      <c r="F35" s="36" t="s">
        <v>60</v>
      </c>
      <c r="G35" s="4"/>
      <c r="H35" s="4"/>
      <c r="I35" s="5"/>
      <c r="J35" s="39">
        <v>1</v>
      </c>
      <c r="K35" s="60">
        <f>IF(E35="Y",(I35*2.1*($J$7*(J35+1)))+(I35*2.1*($J$8*J35)),(I35*2.1*($J$7+$J$8)*J35))</f>
        <v>0</v>
      </c>
      <c r="L35" s="61"/>
      <c r="M35" s="37"/>
      <c r="N35" s="38" t="s">
        <v>67</v>
      </c>
    </row>
    <row r="36" spans="1:14" s="16" customFormat="1" x14ac:dyDescent="0.2">
      <c r="A36" s="35">
        <v>2410</v>
      </c>
      <c r="B36" s="57" t="s">
        <v>46</v>
      </c>
      <c r="C36" s="57"/>
      <c r="D36" s="57"/>
      <c r="E36" s="56"/>
      <c r="F36" s="36" t="s">
        <v>60</v>
      </c>
      <c r="G36" s="4"/>
      <c r="H36" s="4"/>
      <c r="I36" s="5"/>
      <c r="J36" s="10">
        <v>1</v>
      </c>
      <c r="K36" s="58">
        <f>I36*J36*$J$7</f>
        <v>0</v>
      </c>
      <c r="L36" s="59"/>
      <c r="M36" s="37"/>
      <c r="N36" s="38" t="s">
        <v>67</v>
      </c>
    </row>
    <row r="37" spans="1:14" s="16" customFormat="1" x14ac:dyDescent="0.2">
      <c r="A37" s="35">
        <v>2481</v>
      </c>
      <c r="B37" s="57" t="s">
        <v>51</v>
      </c>
      <c r="C37" s="57"/>
      <c r="D37" s="57"/>
      <c r="E37" s="56"/>
      <c r="F37" s="36" t="s">
        <v>60</v>
      </c>
      <c r="G37" s="4"/>
      <c r="H37" s="4"/>
      <c r="I37" s="5"/>
      <c r="J37" s="10">
        <v>4</v>
      </c>
      <c r="K37" s="58">
        <f>I37*J37*$J$7</f>
        <v>0</v>
      </c>
      <c r="L37" s="59"/>
      <c r="M37" s="37"/>
      <c r="N37" s="38" t="s">
        <v>67</v>
      </c>
    </row>
    <row r="38" spans="1:14" s="16" customFormat="1" x14ac:dyDescent="0.2">
      <c r="A38" s="35">
        <v>2481</v>
      </c>
      <c r="B38" s="57" t="s">
        <v>52</v>
      </c>
      <c r="C38" s="57"/>
      <c r="D38" s="57"/>
      <c r="E38" s="56"/>
      <c r="F38" s="36" t="s">
        <v>60</v>
      </c>
      <c r="G38" s="4"/>
      <c r="H38" s="4"/>
      <c r="I38" s="5"/>
      <c r="J38" s="10">
        <v>2</v>
      </c>
      <c r="K38" s="58">
        <f>I38*J38*$J$7</f>
        <v>0</v>
      </c>
      <c r="L38" s="59"/>
      <c r="M38" s="37"/>
    </row>
    <row r="39" spans="1:14" s="16" customFormat="1" x14ac:dyDescent="0.2">
      <c r="A39" s="35">
        <v>2528</v>
      </c>
      <c r="B39" s="57" t="s">
        <v>47</v>
      </c>
      <c r="C39" s="57"/>
      <c r="D39" s="57"/>
      <c r="E39" s="7"/>
      <c r="F39" s="36" t="s">
        <v>60</v>
      </c>
      <c r="G39" s="4"/>
      <c r="H39" s="4"/>
      <c r="I39" s="5"/>
      <c r="J39" s="10">
        <v>1</v>
      </c>
      <c r="K39" s="60">
        <f>IF(E39="Y",(I39*2.1*($J$7*(J39+1)))+(I39*2.1*($J$8*J39)),(I39*2.1*($J$7+$J$8)*J39))</f>
        <v>0</v>
      </c>
      <c r="L39" s="61"/>
      <c r="M39" s="37"/>
      <c r="N39" s="38" t="s">
        <v>67</v>
      </c>
    </row>
    <row r="40" spans="1:14" s="16" customFormat="1" x14ac:dyDescent="0.2">
      <c r="A40" s="35"/>
      <c r="B40" s="57"/>
      <c r="C40" s="57"/>
      <c r="D40" s="57"/>
      <c r="E40" s="40"/>
      <c r="F40" s="36"/>
      <c r="G40" s="4"/>
      <c r="H40" s="4"/>
      <c r="I40" s="4"/>
      <c r="J40" s="10"/>
      <c r="K40" s="93"/>
      <c r="L40" s="94"/>
      <c r="M40" s="41"/>
    </row>
    <row r="41" spans="1:14" ht="12.4" customHeight="1" x14ac:dyDescent="0.2">
      <c r="A41" s="42" t="s">
        <v>20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4"/>
      <c r="M41" s="34"/>
    </row>
    <row r="42" spans="1:14" s="13" customFormat="1" ht="12.4" customHeight="1" x14ac:dyDescent="0.2">
      <c r="A42" s="45" t="s">
        <v>73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7"/>
      <c r="M42" s="28"/>
    </row>
    <row r="43" spans="1:14" s="13" customFormat="1" ht="12.4" customHeight="1" x14ac:dyDescent="0.2">
      <c r="A43" s="35">
        <v>2552</v>
      </c>
      <c r="B43" s="95" t="s">
        <v>48</v>
      </c>
      <c r="C43" s="96"/>
      <c r="D43" s="97"/>
      <c r="E43" s="8"/>
      <c r="F43" s="36" t="s">
        <v>22</v>
      </c>
      <c r="G43" s="9"/>
      <c r="H43" s="9"/>
      <c r="I43" s="5"/>
      <c r="J43" s="48" t="s">
        <v>66</v>
      </c>
      <c r="K43" s="91">
        <f>IF(E43="Y",((I43*(1+1)*$J$7)+(I43*11*$J$9)+(I43*2*$J$8)),((I43*$J$7)+(I43*11*$J$9)+(I43*2*$J$8)))</f>
        <v>0</v>
      </c>
      <c r="L43" s="92"/>
      <c r="M43" s="41"/>
    </row>
    <row r="44" spans="1:14" s="13" customFormat="1" ht="12.4" customHeight="1" x14ac:dyDescent="0.2">
      <c r="A44" s="35">
        <v>2552</v>
      </c>
      <c r="B44" s="95" t="s">
        <v>49</v>
      </c>
      <c r="C44" s="96"/>
      <c r="D44" s="97"/>
      <c r="E44" s="8"/>
      <c r="F44" s="36" t="s">
        <v>22</v>
      </c>
      <c r="G44" s="9"/>
      <c r="H44" s="9"/>
      <c r="I44" s="5"/>
      <c r="J44" s="48" t="s">
        <v>66</v>
      </c>
      <c r="K44" s="91">
        <f>IF(E44="Y",((I44*(1+1)*$J$7)+(I44*11*$J$9)+(I44*2*$J$8)),((I44*$J$7)+(I44*11*$J$9)+(I44*2*$J$8)))</f>
        <v>0</v>
      </c>
      <c r="L44" s="92"/>
      <c r="M44" s="41"/>
    </row>
    <row r="45" spans="1:14" s="13" customFormat="1" ht="12.4" customHeight="1" x14ac:dyDescent="0.2">
      <c r="A45" s="35">
        <v>2574</v>
      </c>
      <c r="B45" s="95" t="s">
        <v>53</v>
      </c>
      <c r="C45" s="96"/>
      <c r="D45" s="97"/>
      <c r="E45" s="8"/>
      <c r="F45" s="36" t="s">
        <v>61</v>
      </c>
      <c r="G45" s="10"/>
      <c r="H45" s="10"/>
      <c r="I45" s="5"/>
      <c r="J45" s="48" t="s">
        <v>66</v>
      </c>
      <c r="K45" s="91">
        <f>IF(E45="Y",(((I45*0.06*2.45)*(1+1)*$J$7)+((I45*0.06*2.45)*11*$J$9)+((I45*0.06*2.45)*2*$J$8)),(((I45*0.06*2.45)*$J$7)+((I45*0.06*2.45)*11*$J$9)+((I45*0.06*2.45)*2*$J$8)))</f>
        <v>0</v>
      </c>
      <c r="L45" s="92"/>
      <c r="M45" s="41"/>
      <c r="N45" s="13" t="s">
        <v>68</v>
      </c>
    </row>
    <row r="46" spans="1:14" ht="12.4" customHeight="1" x14ac:dyDescent="0.2">
      <c r="A46" s="42" t="s">
        <v>21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4"/>
      <c r="M46" s="34"/>
    </row>
    <row r="47" spans="1:14" ht="12.4" customHeight="1" x14ac:dyDescent="0.2">
      <c r="A47" s="35">
        <v>2552</v>
      </c>
      <c r="B47" s="81" t="s">
        <v>16</v>
      </c>
      <c r="C47" s="105"/>
      <c r="D47" s="82"/>
      <c r="E47" s="11"/>
      <c r="F47" s="49" t="s">
        <v>56</v>
      </c>
      <c r="H47" s="6"/>
      <c r="I47" s="9" t="s">
        <v>55</v>
      </c>
      <c r="J47" s="50"/>
      <c r="K47" s="91">
        <f>H47*J10*E47/100</f>
        <v>0</v>
      </c>
      <c r="L47" s="92"/>
      <c r="M47" s="41"/>
    </row>
    <row r="48" spans="1:14" ht="15.75" x14ac:dyDescent="0.2">
      <c r="A48" s="102" t="s">
        <v>4</v>
      </c>
      <c r="B48" s="103"/>
      <c r="C48" s="103"/>
      <c r="D48" s="103"/>
      <c r="E48" s="103"/>
      <c r="F48" s="103"/>
      <c r="G48" s="103"/>
      <c r="H48" s="103"/>
      <c r="I48" s="103"/>
      <c r="J48" s="104"/>
      <c r="K48" s="98">
        <f>SUM(K18:L40)+SUM(K43:L45)+K47</f>
        <v>0</v>
      </c>
      <c r="L48" s="99"/>
      <c r="M48" s="51"/>
    </row>
    <row r="50" spans="1:6" x14ac:dyDescent="0.2">
      <c r="A50" s="52" t="s">
        <v>54</v>
      </c>
      <c r="F50" s="53" t="s">
        <v>71</v>
      </c>
    </row>
    <row r="51" spans="1:6" x14ac:dyDescent="0.2">
      <c r="F51" s="24" t="s">
        <v>72</v>
      </c>
    </row>
  </sheetData>
  <sheetProtection selectLockedCells="1"/>
  <mergeCells count="88">
    <mergeCell ref="K48:L48"/>
    <mergeCell ref="E10:F10"/>
    <mergeCell ref="G10:H10"/>
    <mergeCell ref="K47:L47"/>
    <mergeCell ref="K32:L32"/>
    <mergeCell ref="K35:L35"/>
    <mergeCell ref="K36:L36"/>
    <mergeCell ref="K37:L37"/>
    <mergeCell ref="K26:L26"/>
    <mergeCell ref="J10:K10"/>
    <mergeCell ref="A48:J48"/>
    <mergeCell ref="B47:D47"/>
    <mergeCell ref="K38:L38"/>
    <mergeCell ref="K45:L45"/>
    <mergeCell ref="B45:D45"/>
    <mergeCell ref="K43:L43"/>
    <mergeCell ref="K44:L44"/>
    <mergeCell ref="B40:D40"/>
    <mergeCell ref="K40:L40"/>
    <mergeCell ref="B43:D43"/>
    <mergeCell ref="B44:D44"/>
    <mergeCell ref="K18:L18"/>
    <mergeCell ref="K19:L19"/>
    <mergeCell ref="K20:L20"/>
    <mergeCell ref="K21:L21"/>
    <mergeCell ref="K22:L22"/>
    <mergeCell ref="K23:L23"/>
    <mergeCell ref="B32:D32"/>
    <mergeCell ref="B33:D33"/>
    <mergeCell ref="K27:L27"/>
    <mergeCell ref="K28:L28"/>
    <mergeCell ref="K30:L30"/>
    <mergeCell ref="K31:L31"/>
    <mergeCell ref="B27:D27"/>
    <mergeCell ref="K29:L29"/>
    <mergeCell ref="B26:D26"/>
    <mergeCell ref="B29:D29"/>
    <mergeCell ref="K33:L33"/>
    <mergeCell ref="B24:D24"/>
    <mergeCell ref="B25:D25"/>
    <mergeCell ref="K25:L25"/>
    <mergeCell ref="E6:F6"/>
    <mergeCell ref="I1:L1"/>
    <mergeCell ref="J6:K6"/>
    <mergeCell ref="J7:K7"/>
    <mergeCell ref="G6:H6"/>
    <mergeCell ref="K2:L2"/>
    <mergeCell ref="K4:L4"/>
    <mergeCell ref="E7:F7"/>
    <mergeCell ref="K3:L3"/>
    <mergeCell ref="C1:F1"/>
    <mergeCell ref="C2:H2"/>
    <mergeCell ref="C3:H3"/>
    <mergeCell ref="B18:D18"/>
    <mergeCell ref="B19:D19"/>
    <mergeCell ref="B20:D20"/>
    <mergeCell ref="B21:D21"/>
    <mergeCell ref="A6:B6"/>
    <mergeCell ref="A7:B7"/>
    <mergeCell ref="A15:A16"/>
    <mergeCell ref="A8:B8"/>
    <mergeCell ref="K15:L16"/>
    <mergeCell ref="B15:D16"/>
    <mergeCell ref="G7:H7"/>
    <mergeCell ref="G8:H8"/>
    <mergeCell ref="J8:K8"/>
    <mergeCell ref="G9:H9"/>
    <mergeCell ref="J9:K9"/>
    <mergeCell ref="E9:F9"/>
    <mergeCell ref="E15:E16"/>
    <mergeCell ref="F15:F16"/>
    <mergeCell ref="G15:I15"/>
    <mergeCell ref="J15:J16"/>
    <mergeCell ref="E8:F8"/>
    <mergeCell ref="B22:D22"/>
    <mergeCell ref="B23:D23"/>
    <mergeCell ref="B30:D30"/>
    <mergeCell ref="B31:D31"/>
    <mergeCell ref="B28:D28"/>
    <mergeCell ref="B39:D39"/>
    <mergeCell ref="K24:L24"/>
    <mergeCell ref="B34:D34"/>
    <mergeCell ref="B35:D35"/>
    <mergeCell ref="B36:D36"/>
    <mergeCell ref="B37:D37"/>
    <mergeCell ref="B38:D38"/>
    <mergeCell ref="K39:L39"/>
    <mergeCell ref="K34:L34"/>
  </mergeCells>
  <printOptions horizontalCentered="1"/>
  <pageMargins left="0.75" right="0.75" top="0.94545454545454544" bottom="0.5" header="0.5" footer="0.5"/>
  <pageSetup scale="93" orientation="portrait" r:id="rId1"/>
  <headerFooter alignWithMargins="0">
    <oddHeader>&amp;L&amp;"Arial,Bold"&amp;18Petroleum Cost Adjustment&amp;R&amp;"Arial,Bold"Department of Transportation and Infrastructure
Municipal Infrastructure</oddHeader>
  </headerFooter>
  <ignoredErrors>
    <ignoredError sqref="K18:K20 K21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defaultRowHeight="12.75" x14ac:dyDescent="0.2"/>
  <sheetData>
    <row r="1" spans="1:1" x14ac:dyDescent="0.2">
      <c r="A1" s="1" t="s">
        <v>57</v>
      </c>
    </row>
    <row r="2" spans="1:1" x14ac:dyDescent="0.2">
      <c r="A2" s="1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Cost Adjustment</vt:lpstr>
      <vt:lpstr>Sheet1</vt:lpstr>
      <vt:lpstr>'Cost Adjustment'!Print_Area</vt:lpstr>
    </vt:vector>
  </TitlesOfParts>
  <Company>Government of Newfoundland and Labrador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fordalex</dc:creator>
  <cp:lastModifiedBy>Smith, Natasha</cp:lastModifiedBy>
  <cp:lastPrinted>2018-08-14T12:31:46Z</cp:lastPrinted>
  <dcterms:created xsi:type="dcterms:W3CDTF">2009-02-09T12:31:29Z</dcterms:created>
  <dcterms:modified xsi:type="dcterms:W3CDTF">2022-12-15T13:24:30Z</dcterms:modified>
</cp:coreProperties>
</file>