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atashasmith\Desktop\"/>
    </mc:Choice>
  </mc:AlternateContent>
  <xr:revisionPtr revIDLastSave="0" documentId="8_{E8AEDAAE-6F2D-4C3E-B22A-4C6F55C6CD22}" xr6:coauthVersionLast="47" xr6:coauthVersionMax="47" xr10:uidLastSave="{00000000-0000-0000-0000-000000000000}"/>
  <bookViews>
    <workbookView xWindow="21480" yWindow="-120" windowWidth="29040" windowHeight="15720" tabRatio="244" firstSheet="1" activeTab="2" xr2:uid="{00000000-000D-0000-FFFF-FFFF00000000}"/>
  </bookViews>
  <sheets>
    <sheet name="Instructions" sheetId="34" r:id="rId1"/>
    <sheet name="Revisions" sheetId="33" r:id="rId2"/>
    <sheet name="COP" sheetId="32" r:id="rId3"/>
    <sheet name="SR" sheetId="31" r:id="rId4"/>
  </sheets>
  <definedNames>
    <definedName name="_xlnm.Print_Area" localSheetId="2">COP!$A$1:$N$55</definedName>
    <definedName name="_xlnm.Print_Area" localSheetId="3">SR!$A$1:$M$86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31" l="1"/>
  <c r="J76" i="31"/>
  <c r="I76" i="31"/>
  <c r="H76" i="31"/>
  <c r="G76" i="31"/>
  <c r="F76" i="31"/>
  <c r="L76" i="31"/>
  <c r="L51" i="31"/>
  <c r="K51" i="31"/>
  <c r="J51" i="31"/>
  <c r="I51" i="31"/>
  <c r="H51" i="31"/>
  <c r="G51" i="31"/>
  <c r="F51" i="31"/>
  <c r="E51" i="31"/>
  <c r="D51" i="31"/>
  <c r="C51" i="31"/>
  <c r="B51" i="31"/>
  <c r="G65" i="31"/>
  <c r="F65" i="31"/>
  <c r="I47" i="31"/>
  <c r="M47" i="31" s="1"/>
  <c r="I46" i="31"/>
  <c r="K46" i="31" s="1"/>
  <c r="E47" i="31"/>
  <c r="E46" i="31"/>
  <c r="L46" i="31" s="1"/>
  <c r="M46" i="31" l="1"/>
  <c r="K47" i="31"/>
  <c r="L47" i="31" s="1"/>
  <c r="M11" i="32"/>
  <c r="K59" i="31" l="1"/>
  <c r="L59" i="31" s="1"/>
  <c r="I60" i="31"/>
  <c r="K60" i="31" s="1"/>
  <c r="L60" i="31" s="1"/>
  <c r="I59" i="31"/>
  <c r="M59" i="31" s="1"/>
  <c r="E60" i="31"/>
  <c r="M60" i="31" s="1"/>
  <c r="E59" i="31"/>
  <c r="E58" i="31"/>
  <c r="I54" i="31" l="1"/>
  <c r="D75" i="31" l="1"/>
  <c r="D76" i="31" s="1"/>
  <c r="C75" i="31"/>
  <c r="C76" i="31" s="1"/>
  <c r="B75" i="31"/>
  <c r="B76" i="31" s="1"/>
  <c r="D85" i="31"/>
  <c r="D86" i="31" s="1"/>
  <c r="C85" i="31"/>
  <c r="C86" i="31" s="1"/>
  <c r="D64" i="31"/>
  <c r="D65" i="31" s="1"/>
  <c r="C64" i="31"/>
  <c r="B85" i="31"/>
  <c r="B86" i="31"/>
  <c r="B64" i="31"/>
  <c r="B65" i="31" s="1"/>
  <c r="D50" i="31"/>
  <c r="C50" i="31"/>
  <c r="B50" i="31"/>
  <c r="F19" i="32"/>
  <c r="G50" i="31"/>
  <c r="I82" i="31"/>
  <c r="K82" i="31" s="1"/>
  <c r="I83" i="31"/>
  <c r="M83" i="31"/>
  <c r="I81" i="31"/>
  <c r="K81" i="31" s="1"/>
  <c r="I71" i="31"/>
  <c r="K71" i="31"/>
  <c r="I72" i="31"/>
  <c r="K72" i="31" s="1"/>
  <c r="I73" i="31"/>
  <c r="M73" i="31" s="1"/>
  <c r="I70" i="31"/>
  <c r="I58" i="31"/>
  <c r="K58" i="31" s="1"/>
  <c r="L58" i="31" s="1"/>
  <c r="I61" i="31"/>
  <c r="I62" i="31"/>
  <c r="I65" i="31" s="1"/>
  <c r="K62" i="31"/>
  <c r="I57" i="31"/>
  <c r="K57" i="31" s="1"/>
  <c r="I48" i="31"/>
  <c r="I45" i="31"/>
  <c r="K45" i="31" s="1"/>
  <c r="G85" i="31"/>
  <c r="G86" i="31" s="1"/>
  <c r="G75" i="31"/>
  <c r="G64" i="31"/>
  <c r="H50" i="31"/>
  <c r="F85" i="31"/>
  <c r="I85" i="31" s="1"/>
  <c r="F86" i="31"/>
  <c r="G35" i="32" s="1"/>
  <c r="F75" i="31"/>
  <c r="F64" i="31"/>
  <c r="F50" i="31"/>
  <c r="J33" i="32" s="1"/>
  <c r="H35" i="32"/>
  <c r="J35" i="32" s="1"/>
  <c r="H85" i="31"/>
  <c r="H37" i="32"/>
  <c r="J37" i="32" s="1"/>
  <c r="J85" i="31"/>
  <c r="J86" i="31" s="1"/>
  <c r="H75" i="31"/>
  <c r="J75" i="31"/>
  <c r="H64" i="31"/>
  <c r="H65" i="31"/>
  <c r="J64" i="31"/>
  <c r="J65" i="31" s="1"/>
  <c r="J50" i="31"/>
  <c r="C16" i="31"/>
  <c r="F23" i="32"/>
  <c r="E61" i="31"/>
  <c r="E62" i="31"/>
  <c r="M62" i="31" s="1"/>
  <c r="K48" i="31"/>
  <c r="L48" i="31" s="1"/>
  <c r="E48" i="31"/>
  <c r="J44" i="32"/>
  <c r="F20" i="32"/>
  <c r="F21" i="32"/>
  <c r="G13" i="32"/>
  <c r="G12" i="32"/>
  <c r="G28" i="32"/>
  <c r="H28" i="32" s="1"/>
  <c r="J28" i="32" s="1"/>
  <c r="G29" i="32"/>
  <c r="H29" i="32"/>
  <c r="I29" i="32" s="1"/>
  <c r="G30" i="32"/>
  <c r="H30" i="32" s="1"/>
  <c r="E45" i="31"/>
  <c r="I4" i="32"/>
  <c r="K83" i="31"/>
  <c r="E81" i="31"/>
  <c r="M81" i="31" s="1"/>
  <c r="E82" i="31"/>
  <c r="L82" i="31" s="1"/>
  <c r="E83" i="31"/>
  <c r="E71" i="31"/>
  <c r="L71" i="31" s="1"/>
  <c r="E72" i="31"/>
  <c r="E73" i="31"/>
  <c r="E70" i="31"/>
  <c r="E57" i="31"/>
  <c r="C19" i="32"/>
  <c r="D19" i="32"/>
  <c r="C20" i="32"/>
  <c r="D20" i="32"/>
  <c r="G14" i="32"/>
  <c r="I22" i="31"/>
  <c r="H22" i="31"/>
  <c r="F54" i="31"/>
  <c r="F78" i="31" s="1"/>
  <c r="I78" i="31"/>
  <c r="H54" i="31"/>
  <c r="H78" i="31" s="1"/>
  <c r="I67" i="31"/>
  <c r="H67" i="31"/>
  <c r="F67" i="31"/>
  <c r="M12" i="32"/>
  <c r="G11" i="32"/>
  <c r="C14" i="32"/>
  <c r="C21" i="32"/>
  <c r="D21" i="32"/>
  <c r="M48" i="31"/>
  <c r="I75" i="31"/>
  <c r="L83" i="31"/>
  <c r="I64" i="31"/>
  <c r="H34" i="32"/>
  <c r="J34" i="32" s="1"/>
  <c r="C65" i="31"/>
  <c r="M57" i="31"/>
  <c r="E50" i="31"/>
  <c r="H36" i="32"/>
  <c r="J36" i="32" s="1"/>
  <c r="K61" i="31"/>
  <c r="H86" i="31"/>
  <c r="G37" i="32" s="1"/>
  <c r="G23" i="31" l="1"/>
  <c r="L72" i="31"/>
  <c r="K70" i="31"/>
  <c r="M72" i="31"/>
  <c r="K73" i="31"/>
  <c r="L73" i="31" s="1"/>
  <c r="L75" i="31" s="1"/>
  <c r="C23" i="31"/>
  <c r="M71" i="31"/>
  <c r="B23" i="31"/>
  <c r="G33" i="32"/>
  <c r="K33" i="32" s="1"/>
  <c r="L61" i="31"/>
  <c r="E85" i="31"/>
  <c r="H33" i="32"/>
  <c r="H38" i="32" s="1"/>
  <c r="M70" i="31"/>
  <c r="F23" i="31"/>
  <c r="I50" i="31"/>
  <c r="M61" i="31"/>
  <c r="E64" i="31"/>
  <c r="M64" i="31" s="1"/>
  <c r="I37" i="32"/>
  <c r="K37" i="32" s="1"/>
  <c r="I34" i="32"/>
  <c r="I36" i="32"/>
  <c r="G31" i="32"/>
  <c r="J30" i="32"/>
  <c r="I30" i="32"/>
  <c r="K30" i="32" s="1"/>
  <c r="K35" i="32"/>
  <c r="K85" i="31"/>
  <c r="K86" i="31" s="1"/>
  <c r="I86" i="31"/>
  <c r="M85" i="31"/>
  <c r="D23" i="31"/>
  <c r="J38" i="32"/>
  <c r="H31" i="32"/>
  <c r="J23" i="31"/>
  <c r="G36" i="32"/>
  <c r="H23" i="31"/>
  <c r="L57" i="31"/>
  <c r="L45" i="31"/>
  <c r="I28" i="32"/>
  <c r="L70" i="31"/>
  <c r="E86" i="31"/>
  <c r="M82" i="31"/>
  <c r="J29" i="32"/>
  <c r="J31" i="32" s="1"/>
  <c r="E75" i="31"/>
  <c r="M75" i="31" s="1"/>
  <c r="M58" i="31"/>
  <c r="K64" i="31"/>
  <c r="K65" i="31" s="1"/>
  <c r="G34" i="32"/>
  <c r="K75" i="31"/>
  <c r="M45" i="31"/>
  <c r="L81" i="31"/>
  <c r="L62" i="31"/>
  <c r="F22" i="31"/>
  <c r="K36" i="32" l="1"/>
  <c r="L36" i="32" s="1"/>
  <c r="E76" i="31"/>
  <c r="M76" i="31" s="1"/>
  <c r="K50" i="31"/>
  <c r="M50" i="31"/>
  <c r="I38" i="32"/>
  <c r="E65" i="31"/>
  <c r="M65" i="31" s="1"/>
  <c r="N37" i="32"/>
  <c r="M37" i="32"/>
  <c r="K34" i="32"/>
  <c r="I31" i="32"/>
  <c r="K28" i="32"/>
  <c r="M30" i="32"/>
  <c r="L30" i="32"/>
  <c r="N30" i="32"/>
  <c r="L50" i="31"/>
  <c r="G38" i="32"/>
  <c r="G40" i="32" s="1"/>
  <c r="I23" i="31"/>
  <c r="M51" i="31"/>
  <c r="M86" i="31"/>
  <c r="K29" i="32"/>
  <c r="M35" i="32"/>
  <c r="N35" i="32"/>
  <c r="L33" i="32"/>
  <c r="N33" i="32"/>
  <c r="M33" i="32"/>
  <c r="L85" i="31"/>
  <c r="L86" i="31"/>
  <c r="L64" i="31"/>
  <c r="L65" i="31" s="1"/>
  <c r="M36" i="32" l="1"/>
  <c r="G46" i="32" s="1"/>
  <c r="L46" i="32" s="1"/>
  <c r="N36" i="32"/>
  <c r="K38" i="32"/>
  <c r="K23" i="31"/>
  <c r="C17" i="31" s="1"/>
  <c r="C18" i="31" s="1"/>
  <c r="M34" i="32"/>
  <c r="N34" i="32"/>
  <c r="E23" i="31"/>
  <c r="L23" i="31" s="1"/>
  <c r="L34" i="32"/>
  <c r="L38" i="32" s="1"/>
  <c r="M29" i="32"/>
  <c r="N29" i="32"/>
  <c r="L29" i="32"/>
  <c r="G47" i="32"/>
  <c r="L47" i="32" s="1"/>
  <c r="L28" i="32"/>
  <c r="K31" i="32"/>
  <c r="N28" i="32"/>
  <c r="M28" i="32"/>
  <c r="K40" i="32" l="1"/>
  <c r="G44" i="32"/>
  <c r="L44" i="32" s="1"/>
  <c r="M38" i="32"/>
  <c r="N38" i="32"/>
  <c r="M31" i="32"/>
  <c r="L31" i="32"/>
  <c r="L40" i="32" s="1"/>
  <c r="M23" i="31"/>
  <c r="N31" i="32"/>
  <c r="M40" i="32" l="1"/>
  <c r="N4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Askary, Ali</author>
  </authors>
  <commentList>
    <comment ref="E19" authorId="0" shapeId="0" xr:uid="{00000000-0006-0000-0200-000001000000}">
      <text>
        <r>
          <rPr>
            <b/>
            <sz val="9"/>
            <color indexed="81"/>
            <rFont val="Tahoma"/>
            <family val="2"/>
          </rPr>
          <t>See note at bottom of sheet regarding use of 5 decimal places.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GNL</author>
  </authors>
  <commentList>
    <comment ref="B43" authorId="0" shapeId="0" xr:uid="{00000000-0006-0000-0300-000001000000}">
      <text>
        <r>
          <rPr>
            <b/>
            <sz val="8"/>
            <color indexed="81"/>
            <rFont val="Tahoma"/>
            <family val="2"/>
          </rPr>
          <t>GNL:</t>
        </r>
        <r>
          <rPr>
            <sz val="8"/>
            <color indexed="81"/>
            <rFont val="Tahoma"/>
            <family val="2"/>
          </rPr>
          <t xml:space="preserve">
Insert proposed estimates in application</t>
        </r>
      </text>
    </comment>
    <comment ref="B55" authorId="0" shapeId="0" xr:uid="{00000000-0006-0000-0300-000002000000}">
      <text>
        <r>
          <rPr>
            <b/>
            <sz val="8"/>
            <color indexed="81"/>
            <rFont val="Tahoma"/>
            <family val="2"/>
          </rPr>
          <t>GNL:</t>
        </r>
        <r>
          <rPr>
            <sz val="8"/>
            <color indexed="81"/>
            <rFont val="Tahoma"/>
            <family val="2"/>
          </rPr>
          <t xml:space="preserve">
Insert proposed estimates in application</t>
        </r>
      </text>
    </comment>
    <comment ref="B68" authorId="0" shapeId="0" xr:uid="{00000000-0006-0000-0300-000003000000}">
      <text>
        <r>
          <rPr>
            <b/>
            <sz val="8"/>
            <color indexed="81"/>
            <rFont val="Tahoma"/>
            <family val="2"/>
          </rPr>
          <t>GNL:</t>
        </r>
        <r>
          <rPr>
            <sz val="8"/>
            <color indexed="81"/>
            <rFont val="Tahoma"/>
            <family val="2"/>
          </rPr>
          <t xml:space="preserve">
Insert proposed estimates in application</t>
        </r>
      </text>
    </comment>
    <comment ref="B79" authorId="0" shapeId="0" xr:uid="{00000000-0006-0000-0300-000004000000}">
      <text>
        <r>
          <rPr>
            <b/>
            <sz val="8"/>
            <color indexed="81"/>
            <rFont val="Tahoma"/>
            <family val="2"/>
          </rPr>
          <t>GNL:</t>
        </r>
        <r>
          <rPr>
            <sz val="8"/>
            <color indexed="81"/>
            <rFont val="Tahoma"/>
            <family val="2"/>
          </rPr>
          <t xml:space="preserve">
Insert proposed estimates in application</t>
        </r>
      </text>
    </comment>
  </commentList>
</comments>
</file>

<file path=xl/sharedStrings.xml><?xml version="1.0" encoding="utf-8"?>
<sst xmlns="http://schemas.openxmlformats.org/spreadsheetml/2006/main" count="312" uniqueCount="229">
  <si>
    <t>HST</t>
  </si>
  <si>
    <t>Construction Costs</t>
  </si>
  <si>
    <t>Date:</t>
  </si>
  <si>
    <t>Municipality</t>
  </si>
  <si>
    <t>Date Submitted</t>
  </si>
  <si>
    <t>Project Status Report</t>
  </si>
  <si>
    <t>►</t>
  </si>
  <si>
    <t>Item</t>
  </si>
  <si>
    <t>Description</t>
  </si>
  <si>
    <t>Amount</t>
  </si>
  <si>
    <t>Approved Funding</t>
  </si>
  <si>
    <t>Distribution To:  (1) Municipality; (2) Regional Engineer</t>
  </si>
  <si>
    <t>Cash Flows</t>
  </si>
  <si>
    <t>Projected Final Cost</t>
  </si>
  <si>
    <t>Revision</t>
  </si>
  <si>
    <t>Drafted by</t>
  </si>
  <si>
    <t>Checked by</t>
  </si>
  <si>
    <t>Approved by</t>
  </si>
  <si>
    <t>Approval date</t>
  </si>
  <si>
    <t>Description of revision</t>
  </si>
  <si>
    <t>Report #</t>
  </si>
  <si>
    <t>Projected Cash Flow (FY + 1)</t>
  </si>
  <si>
    <t>Project Title</t>
  </si>
  <si>
    <t>General Information</t>
  </si>
  <si>
    <t>(enter approval amounts)</t>
  </si>
  <si>
    <t>Council Rental of Equipment</t>
  </si>
  <si>
    <t>Council Material Cost</t>
  </si>
  <si>
    <t>Projected Cost (FY + 2)</t>
  </si>
  <si>
    <t>Cost per the Prime Consultant Client Agreement</t>
  </si>
  <si>
    <t>Projected Cash Flow (Current FY)</t>
  </si>
  <si>
    <t>Total Costs Previous fiscal years (FY)</t>
  </si>
  <si>
    <t>Project Status Reports</t>
  </si>
  <si>
    <t>Under the SR tab</t>
  </si>
  <si>
    <t>Project Costs</t>
  </si>
  <si>
    <t>Council Labour (no HST on Labour costs)</t>
  </si>
  <si>
    <t>Total Project Cost to Date</t>
  </si>
  <si>
    <t>Total Project Funding</t>
  </si>
  <si>
    <t>Taxes</t>
  </si>
  <si>
    <t>Federal Contribution</t>
  </si>
  <si>
    <t>Provincial Contribution</t>
  </si>
  <si>
    <t>Municipal Contribution</t>
  </si>
  <si>
    <t>PST Rebate (If Applicable)</t>
  </si>
  <si>
    <t>GST Rebate 
(If Applicable)</t>
  </si>
  <si>
    <t>Funding Balance</t>
  </si>
  <si>
    <t>Request for Payment from Council</t>
  </si>
  <si>
    <t xml:space="preserve">Request for Payment (Federal and Provincial): </t>
  </si>
  <si>
    <t>Status Project Funds</t>
  </si>
  <si>
    <t xml:space="preserve">Federal Amt claimed this period: </t>
  </si>
  <si>
    <t>Request</t>
  </si>
  <si>
    <t>Recommendation</t>
  </si>
  <si>
    <t>Approval</t>
  </si>
  <si>
    <t>Forecast Final Cost</t>
  </si>
  <si>
    <t>Variance</t>
  </si>
  <si>
    <t xml:space="preserve"> Director Approval Signature:</t>
  </si>
  <si>
    <t>Encumbrance Number</t>
  </si>
  <si>
    <t>Consultants</t>
  </si>
  <si>
    <t>Council Costs</t>
  </si>
  <si>
    <t>% Complete</t>
  </si>
  <si>
    <t>Contracted Works (Item 4A, Contract Payment)</t>
  </si>
  <si>
    <t>Consultant 1</t>
  </si>
  <si>
    <t>Approved Change Orders</t>
  </si>
  <si>
    <t>Variance (Total Approved Less Final Cost)</t>
  </si>
  <si>
    <t>Other</t>
  </si>
  <si>
    <t>Contract Awards</t>
  </si>
  <si>
    <t>CP1 &lt;Name&gt;</t>
  </si>
  <si>
    <t>Project Allocation</t>
  </si>
  <si>
    <t>Estimated Costs</t>
  </si>
  <si>
    <t>Total Approved Funding</t>
  </si>
  <si>
    <t>Project Allocation (HST Incl)</t>
  </si>
  <si>
    <t>Federal</t>
  </si>
  <si>
    <t>Provincal</t>
  </si>
  <si>
    <t>Source</t>
  </si>
  <si>
    <t>Funding Information</t>
  </si>
  <si>
    <t>Amt less Tax Rebate</t>
  </si>
  <si>
    <t>Schedule Data</t>
  </si>
  <si>
    <t>Amount (HST Incl)</t>
  </si>
  <si>
    <t>Consultant Project #</t>
  </si>
  <si>
    <t>Consultant Name:</t>
  </si>
  <si>
    <t>Consultant Costs</t>
  </si>
  <si>
    <t>Total Approved Consultant Costs</t>
  </si>
  <si>
    <t>PROJECT EXPENDITURES</t>
  </si>
  <si>
    <t>PROJECT ESTIMATES AND CONTRACT AWARDS TO DATE</t>
  </si>
  <si>
    <t>FINAL PROJECT COSTS AND VARIANCES</t>
  </si>
  <si>
    <t>FORECAST FINAL PROJECT COST</t>
  </si>
  <si>
    <t>Land Acquisition</t>
  </si>
  <si>
    <t>Lawyers Fees</t>
  </si>
  <si>
    <t>Project Funding &amp; Balance</t>
  </si>
  <si>
    <t>N/A</t>
  </si>
  <si>
    <t>Municipal</t>
  </si>
  <si>
    <t>OVERALL TOTAL</t>
  </si>
  <si>
    <t>Total Contracted Works &amp; Estimate to Date</t>
  </si>
  <si>
    <t xml:space="preserve"> &lt;date&gt;</t>
  </si>
  <si>
    <t>Previous Total To</t>
  </si>
  <si>
    <t>Cost for Period Ending</t>
  </si>
  <si>
    <t>Total Cost to</t>
  </si>
  <si>
    <t>Period Ending</t>
  </si>
  <si>
    <t>Non-Shareable Federal Costs</t>
  </si>
  <si>
    <t>Prime Consultant's Summary Remarks:</t>
  </si>
  <si>
    <t>PROJECT COSTS</t>
  </si>
  <si>
    <t>CASH FLOWS</t>
  </si>
  <si>
    <t>Actual Commitments</t>
  </si>
  <si>
    <t>Total Committments &amp; Estimate to Date</t>
  </si>
  <si>
    <t xml:space="preserve">Project costs are shown in four blocks of funding. Not all blocks are required for each project; however the consultant and municipality should allocate funds at the commencement of the project upon the municipality’s acceptance of the approval letter. </t>
  </si>
  <si>
    <t>Directions for filling out Forms</t>
  </si>
  <si>
    <t>General Information (Tombstone Data)</t>
  </si>
  <si>
    <t>Prime Consultant's Signature:</t>
  </si>
  <si>
    <t>Estimated Amount to Finish</t>
  </si>
  <si>
    <t>ESTIMATED AMOUNT TO FINISH</t>
  </si>
  <si>
    <t xml:space="preserve">The information on this form is generated from the inputs on the Project Status Report. As a payment request it must have an encumbrance number which will be added as part of DMA’s review. </t>
  </si>
  <si>
    <t>The standard GST rebate is calculated; however some Municipal Recreation Infrastructure projects may qualify for further rebates from Canada Revenue Agencies (CRA).  DMA will need to adjust formulaes in these cases.</t>
  </si>
  <si>
    <t>Attach: Monthly Project Status Report, all supporting invoices and Contractor's Progress Claims to substantiate expenditures. (Invoices must correspond with totals in the project status report. (ie. Cost for this period)</t>
  </si>
  <si>
    <t>Town Manager/ Consultant
Signature:</t>
  </si>
  <si>
    <t>The important dates are the substantial completion dates as these trigger the liquidated damages clauses, the requirements of the mechanics lien legislation and the takeover by the owner and assumption of operational costs. 
The final completion date is also required for final payout and will require the completion of all closeout requirements and deficiencies, before signing.</t>
  </si>
  <si>
    <t>If additional line items or any other changes are required to these forms to suit the project needs, please contact the Department's project representative who will administer the changes.</t>
  </si>
  <si>
    <t>This is the anticipated monetary requirements of current and future fiscal years. This must be updated and reported on to the Department on a regular basis.  If conditions cause sufficient delay to defer work and financial commitments into a future year, the Department Executive must approve the change.</t>
  </si>
  <si>
    <t>Forecast Final Total Project Cost*</t>
  </si>
  <si>
    <t>*Rule 1 - No action</t>
  </si>
  <si>
    <t>Rules for Forecast Final Total Project Cost*</t>
  </si>
  <si>
    <t>(a)</t>
  </si>
  <si>
    <t>(b)</t>
  </si>
  <si>
    <r>
      <t xml:space="preserve">if b </t>
    </r>
    <r>
      <rPr>
        <sz val="8"/>
        <rFont val="Arial"/>
        <family val="2"/>
      </rPr>
      <t>≤</t>
    </r>
    <r>
      <rPr>
        <sz val="8"/>
        <rFont val="Arial Narrow"/>
        <family val="2"/>
      </rPr>
      <t xml:space="preserve"> a</t>
    </r>
  </si>
  <si>
    <t>Commitments &amp; Estimates to Date</t>
  </si>
  <si>
    <t>SIMSI Project #</t>
  </si>
  <si>
    <t>Cost Shares</t>
  </si>
  <si>
    <t>Provincial Amt claimed this period:</t>
  </si>
  <si>
    <t>Amended Addt'l Funding A (HST Incl)</t>
  </si>
  <si>
    <t>Amended Addt'l Funding B (HST Incl)</t>
  </si>
  <si>
    <t>Approved Funding (HST Incl)</t>
  </si>
  <si>
    <t>PROJECT STATUS SUMMARY</t>
  </si>
  <si>
    <t>TOTAL INITIAL PROJECT EST. COST</t>
  </si>
  <si>
    <t>Initial Project Estimate</t>
  </si>
  <si>
    <t>Notes/Comments:</t>
  </si>
  <si>
    <t>Project Status Summary</t>
  </si>
  <si>
    <t>This is a calculated section that summarizes the data on page 2 of the status report.  This provides the overall financial status of the project and is compared to the Project Funding &amp; Balance section as detailed above.</t>
  </si>
  <si>
    <t>Block 1: Consultants Cost</t>
  </si>
  <si>
    <t>Block 2-4: Construction Costs</t>
  </si>
  <si>
    <t xml:space="preserve">Block 2: Contracted Works </t>
  </si>
  <si>
    <t>Block 3: Council Costs</t>
  </si>
  <si>
    <t>Block 4: Non-Shareable Federal Costs (such as land acquisition, lawyer fees)</t>
  </si>
  <si>
    <t>Certificate of Payment</t>
  </si>
  <si>
    <t xml:space="preserve">This is straight forward and some cells are linked to the COP form, therefore the Project Status Report sheet should be filled out first.  </t>
  </si>
  <si>
    <t>Under the COP tab</t>
  </si>
  <si>
    <t>Approved Funding     (HST Incl)</t>
  </si>
  <si>
    <t xml:space="preserve">The form requires three signatures: (1) Town manager’s may be on an attached submittal letter or submitted by the consultant if the municipality has so delegated their authority; (2) the DMA engineer or technologist who makes the recommendation for payment and (3) the manager or director that approves for payment. </t>
  </si>
  <si>
    <t>Amended Addt'l Funding A (If applicable)</t>
  </si>
  <si>
    <t>Amended Addt'l Funding B (If applicable)</t>
  </si>
  <si>
    <t>Recommended Department Payment</t>
  </si>
  <si>
    <t>A</t>
  </si>
  <si>
    <t>B</t>
  </si>
  <si>
    <t>C</t>
  </si>
  <si>
    <t>D</t>
  </si>
  <si>
    <t>E</t>
  </si>
  <si>
    <t>F</t>
  </si>
  <si>
    <t>G</t>
  </si>
  <si>
    <t>H</t>
  </si>
  <si>
    <t>I</t>
  </si>
  <si>
    <t>J</t>
  </si>
  <si>
    <t>D + E</t>
  </si>
  <si>
    <t>F + G</t>
  </si>
  <si>
    <t>C - H</t>
  </si>
  <si>
    <t>F/C</t>
  </si>
  <si>
    <t>-</t>
  </si>
  <si>
    <t>Original</t>
  </si>
  <si>
    <t>Revised</t>
  </si>
  <si>
    <t>Forecast</t>
  </si>
  <si>
    <t>Actual</t>
  </si>
  <si>
    <t xml:space="preserve">Substantial Project Completion Date </t>
  </si>
  <si>
    <t>Schedule Comments:</t>
  </si>
  <si>
    <t xml:space="preserve">Substantial Completion Date </t>
  </si>
  <si>
    <t xml:space="preserve">Final Project Completion Date </t>
  </si>
  <si>
    <t>INTERNAL USE ONLY</t>
  </si>
  <si>
    <r>
      <t xml:space="preserve">if b &lt; a by </t>
    </r>
    <r>
      <rPr>
        <sz val="8"/>
        <rFont val="Arial"/>
        <family val="2"/>
      </rPr>
      <t>≤</t>
    </r>
    <r>
      <rPr>
        <sz val="8"/>
        <rFont val="Arial Narrow"/>
        <family val="2"/>
      </rPr>
      <t xml:space="preserve"> 2%</t>
    </r>
  </si>
  <si>
    <t>if b &gt;a</t>
  </si>
  <si>
    <t>*Rule 3 - Change Order Required</t>
  </si>
  <si>
    <t>*Rule 2 - Evaluate Remaining Work</t>
  </si>
  <si>
    <t>(I) Service Fee Subtotal</t>
  </si>
  <si>
    <t>(II) Construction Subtotal</t>
  </si>
  <si>
    <t>(III) Council Subtotal</t>
  </si>
  <si>
    <t>(IV) Other Costs Subtotal</t>
  </si>
  <si>
    <t>Claimed for this period (Section I, II, III)</t>
  </si>
  <si>
    <t>Non-Shareable Federal Costs Claimed for this period (Section IV)</t>
  </si>
  <si>
    <t>SIMSI Project Number</t>
  </si>
  <si>
    <t>Unapproved Costs this Period</t>
  </si>
  <si>
    <t>Total Amt
(HST Incl)</t>
  </si>
  <si>
    <t>Project Status Report and Certificate of Payment Instructions</t>
  </si>
  <si>
    <t>(V) Total Project Cost (I + II + III + IV)</t>
  </si>
  <si>
    <t>Consultant 2 (If Applicable)</t>
  </si>
  <si>
    <t>CP2 &lt;Name&gt;</t>
  </si>
  <si>
    <t>CP3 &lt;Name&gt;</t>
  </si>
  <si>
    <t>CP4 &lt;Name&gt;</t>
  </si>
  <si>
    <r>
      <t xml:space="preserve">3. </t>
    </r>
    <r>
      <rPr>
        <u/>
        <sz val="12"/>
        <rFont val="Times New Roman"/>
        <family val="1"/>
      </rPr>
      <t>Final Project Costs and Variances</t>
    </r>
    <r>
      <rPr>
        <sz val="12"/>
        <rFont val="Times New Roman"/>
        <family val="1"/>
      </rPr>
      <t>: The Estimated Amount to Finish should be a projected amount determined by the consultant and should take into consideration contemplated amendments and changes made to the contract which have not been approved to date but will have a future impact on the contract and the overall project budget.  The Forecast Final Cost will be calculated and compared to the Total Approved Costs, Column C.  Any variances from the approved commitments will be flagged in red and will need to be evaluated, supported and actioned accordingly.</t>
    </r>
  </si>
  <si>
    <t>Under the funding information, the federal government share and the municipality share needs to be confirmed for each project as well as the non shareable funding items. This information is available from the approval letter to the municipality. The cost share ratios must be entered in fraction form to ensure proper calculation of the fields.  The rebates will differ on recreation projects and this information is available from the approval letter to the municipality. If an additional funding source needs to be added and/or cost share ratios change,  please contact the Department's project representative who will administer the changes.</t>
  </si>
  <si>
    <t>Issued with October 9, 2013 circular</t>
  </si>
  <si>
    <t>October 17, 2013 - For posting to DMA website</t>
  </si>
  <si>
    <t>Previous Non-Shareable Federal Costs Total to Date (Section IV)</t>
  </si>
  <si>
    <t>The Project Status Report and the Certificate of Payment must be uploaded to the new Municipal Support Information System (MSIS) as supporting documentation when entering Status Reports into this system. A separate MSIS document will provide instructions for this.</t>
  </si>
  <si>
    <t>The Project Status Report (SR) and Certificate of Payment (COP) forms are formated such that only the white cells require data to be entered.  The blue cells are calculated cells and the grey cells are titled text boxes.</t>
  </si>
  <si>
    <t>For multiple occurring status reports, it will be efficient to have all reports under one file.  To do this, both SR and COP tabs will need to be copied at the same time to ensure linking formulae correspond.  To copy both cells, you will first need to select the COP tab, hold the shift button and select the SR tab.  This will highlight the two tabs.  Now proceed to right click on either tab, click "Move or Copy...", select move to end, select the create a copy box and click ok.  This creates a duplicate copy of the preceding sheets, which will enable the previous data to be used in the new SR and COP sheets.</t>
  </si>
  <si>
    <r>
      <rPr>
        <b/>
        <sz val="12"/>
        <rFont val="Times New Roman"/>
        <family val="1"/>
      </rPr>
      <t>The tracking of project costs involves three stages:</t>
    </r>
    <r>
      <rPr>
        <b/>
        <sz val="12"/>
        <rFont val="Times New Roman"/>
        <family val="1"/>
      </rPr>
      <t/>
    </r>
  </si>
  <si>
    <t>This is a summary of the consultant’s costs as found on Schedule II in the Agreement between Client and Prime Consultant (PCA). Changes to the scope of work and the financial impact are to be entered as change orders and backup from the consultant will be required before approved. Consultants will be expected to format their invoices and/or provide a breakdown sheet showing the costs expended against the line items from the PCA. Allowance has been made for two consultants that may have individual contracts with the municipality.</t>
  </si>
  <si>
    <t xml:space="preserve">These are the totals of the contracted works and include any work carried out by the municipality as other acceptable costs where applicable. These may vary depending on the program and this should be identified at the time the approval letter to the municipality is sent out. </t>
  </si>
  <si>
    <r>
      <t xml:space="preserve">1. </t>
    </r>
    <r>
      <rPr>
        <u/>
        <sz val="12"/>
        <rFont val="Times New Roman"/>
        <family val="1"/>
      </rPr>
      <t>Project Estimates and Contract Awards to Date:</t>
    </r>
    <r>
      <rPr>
        <sz val="12"/>
        <rFont val="Times New Roman"/>
        <family val="1"/>
      </rPr>
      <t xml:space="preserve"> The Project Allocation is the proposed estimate at the application stage.  No formulae are linked to this.  Under 'Estimated Costs' the pre-tender estimates are entered.  Under 'Cost per the PCA' the costs in the signed PCA are utilized.  Under 'Contract Awards' the post-tender/contract amounts are entered.  Also enter any approved Change Orders.  Column C, Total Approved Costs, is a calculated field.  The formula takes the costs from the 'Estimated Cost' cells or 'Columns A &amp; B'.  Ex. A project has CP1 &amp; CP2 contracts awarded but phases CP3 &amp; CP4 are not tendered.  The 'Construction Subtotal, column C' will reflect the cost of the CP1 &amp; CP2 actuals as well as the CP3 &amp; CP4 estimates to give an overall reflection of the construction costs.</t>
    </r>
  </si>
  <si>
    <t>Nonshareable Federal Items (From Funding Above)</t>
  </si>
  <si>
    <t>Authorized Funding (HST incl.) is contained in the Funding Approval letter to the municipality. This amount cannot change without an approved Change Order authorized by DMA and the Municipality. Change Orders and extensions must comply with Section 5 of Chapter P-45 of the Public Tender Act. Space has been provided to include two amendments. 
When the Forecast Final Total Project Cost cell is green it represents a surplus where no action is required. A cell color of yellow means caution and action will be discussed between the Department's representative and Director. A cell color of red means a deficit where action must be taken by the Department representative to discuss the issue with the Director and receive approval by the Executive.</t>
  </si>
  <si>
    <t xml:space="preserve">Previous Total </t>
  </si>
  <si>
    <t>July 1, 2016 (15%)</t>
  </si>
  <si>
    <t>Previous Total From</t>
  </si>
  <si>
    <t>Previous Total to Date (Sections I, II, III) Costs incurred  to 6/30/2016</t>
  </si>
  <si>
    <t>Previous Total to Date (Sections I, II, III) Costs incurred  after 6/30/2016</t>
  </si>
  <si>
    <t>HST Rate (e.g. 13% or 15%)</t>
  </si>
  <si>
    <r>
      <t xml:space="preserve">*For projects cost shared with the Federal Government, the normal federal share is 1/3 of the costs less the GST rebate.  There are instances, however, where the federal portion could be greater or less than 1/3 of the costs less the GST rebate, or the federal share could be a fixed dollar amount.  The consultant and/or municipality should refer to the funding letter to verify the Federal portion prior to completing this Certificate of Payment. </t>
    </r>
    <r>
      <rPr>
        <b/>
        <sz val="14"/>
        <rFont val="Arial Narrow"/>
        <family val="2"/>
      </rPr>
      <t>For projects approved under the Small Communities Component of the New Building Canada Program, the factor for the Federal share to be entered in cell E19 is 0.33333. For projects approved under the Clean Water and Wastewater Program, the factor for the Federal share to be entered in cell E19 is 0.5.</t>
    </r>
    <r>
      <rPr>
        <sz val="14"/>
        <rFont val="Arial Narrow"/>
        <family val="2"/>
      </rPr>
      <t xml:space="preserve">
In instances where supplementary funding is approved on a different cost sharing arrangement please contact the department for spreadsheet adjustments. 
</t>
    </r>
  </si>
  <si>
    <t xml:space="preserve"> June 30, 2016 (13%)</t>
  </si>
  <si>
    <t>Issue Date:  2 August 2016, Revision 3</t>
  </si>
  <si>
    <t>August 2, 2016 - Added options for 2 different HST rate applications.</t>
  </si>
  <si>
    <r>
      <t xml:space="preserve">2. </t>
    </r>
    <r>
      <rPr>
        <u/>
        <sz val="12"/>
        <rFont val="Times New Roman"/>
        <family val="1"/>
      </rPr>
      <t>Project Expenditures</t>
    </r>
    <r>
      <rPr>
        <sz val="12"/>
        <rFont val="Times New Roman"/>
        <family val="1"/>
      </rPr>
      <t xml:space="preserve">: Previous Total and Cost for Period Ending are inputs while the Total Cost is calculated.  Dates are to be inserted for the period.  The Previous Total will be the Total Cost to Date from the previous status report. </t>
    </r>
    <r>
      <rPr>
        <b/>
        <sz val="12"/>
        <rFont val="Times New Roman"/>
        <family val="1"/>
      </rPr>
      <t>Increase in the HST effective July 1, 2016 - Column F will capture costs up to June 30, 2016. The Costs in this column need to be entered once and carried over to subsequent status reports. Column's G &amp; H will capture costs from July 1 onwards.</t>
    </r>
  </si>
  <si>
    <t>January 13, 2022 - Added additional CP contractor lines to SR tab.
 - Updated department name.</t>
  </si>
  <si>
    <t>Department of Transportation and Infrastructure</t>
  </si>
  <si>
    <t>Municipal Infrastructure - Capital Works Programs</t>
  </si>
  <si>
    <t>MI Project Representative Signature:</t>
  </si>
  <si>
    <t>Issue Date:  13 January 2022, Revision 4</t>
  </si>
  <si>
    <t>Division of Municipal Infrastructure</t>
  </si>
  <si>
    <t>Municipal Infrastructure Project #</t>
  </si>
  <si>
    <t>CP5 &lt;Name&gt;</t>
  </si>
  <si>
    <t>CP6 &lt;Name&gt;</t>
  </si>
  <si>
    <t>N. Smith</t>
  </si>
  <si>
    <t>Municipal Infrastructure Project Number</t>
  </si>
  <si>
    <t>Consultant 3 (If Applicable)</t>
  </si>
  <si>
    <t>Consultant 4 (If Applicable)</t>
  </si>
  <si>
    <t>August 27, 2024 - Adjusted consultant lines on SR tab to add up all consultants (I) Service Fee Subtotal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</si>
</sst>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quot;$&quot;#,##0.00_);[Red]\(&quot;$&quot;#,##0.00\)"/>
    <numFmt numFmtId="166" formatCode="_(&quot;$&quot;* #,##0.00_);_(&quot;$&quot;* \(#,##0.00\);_(&quot;$&quot;* &quot;-&quot;??_);_(@_)"/>
    <numFmt numFmtId="167" formatCode="&quot;$&quot;#,##0.00"/>
    <numFmt numFmtId="168" formatCode="0.0%"/>
    <numFmt numFmtId="169" formatCode="[$-409]mmmm\ d\,\ yyyy;@"/>
    <numFmt numFmtId="170" formatCode="[$-409]d\-mmm\-yy;@"/>
    <numFmt numFmtId="171" formatCode="0.00000"/>
  </numFmts>
  <fonts count="48">
    <font>
      <sz val="10"/>
      <name val="Arial"/>
    </font>
    <font>
      <sz val="10"/>
      <name val="Arial"/>
      <family val="2"/>
    </font>
    <font>
      <sz val="9"/>
      <name val="CG Times"/>
      <family val="1"/>
    </font>
    <font>
      <sz val="9"/>
      <name val="Arial"/>
      <family val="2"/>
    </font>
    <font>
      <sz val="10"/>
      <name val="Arial"/>
      <family val="2"/>
    </font>
    <font>
      <sz val="8"/>
      <name val="Arial Narrow"/>
      <family val="2"/>
    </font>
    <font>
      <b/>
      <sz val="8"/>
      <name val="Arial Narrow"/>
      <family val="2"/>
    </font>
    <font>
      <sz val="9"/>
      <name val="Arial Narrow"/>
      <family val="2"/>
    </font>
    <font>
      <b/>
      <sz val="11"/>
      <name val="Arial Narrow"/>
      <family val="2"/>
    </font>
    <font>
      <b/>
      <sz val="9"/>
      <name val="Arial Narrow"/>
      <family val="2"/>
    </font>
    <font>
      <sz val="10"/>
      <name val="Arial Narrow"/>
      <family val="2"/>
    </font>
    <font>
      <sz val="8"/>
      <name val="Arial"/>
      <family val="2"/>
    </font>
    <font>
      <sz val="10"/>
      <name val="Arial"/>
      <family val="2"/>
    </font>
    <font>
      <b/>
      <sz val="10"/>
      <name val="Arial Narrow"/>
      <family val="2"/>
    </font>
    <font>
      <sz val="10"/>
      <name val="CG Times"/>
      <family val="1"/>
    </font>
    <font>
      <b/>
      <sz val="10"/>
      <name val="Arial"/>
      <family val="2"/>
    </font>
    <font>
      <sz val="12"/>
      <name val="Times New Roman"/>
      <family val="1"/>
    </font>
    <font>
      <b/>
      <sz val="12"/>
      <name val="Times New Roman"/>
      <family val="1"/>
    </font>
    <font>
      <b/>
      <sz val="14"/>
      <name val="Times New Roman"/>
      <family val="1"/>
    </font>
    <font>
      <sz val="8"/>
      <color indexed="81"/>
      <name val="Tahoma"/>
      <family val="2"/>
    </font>
    <font>
      <b/>
      <sz val="8"/>
      <color indexed="81"/>
      <name val="Tahoma"/>
      <family val="2"/>
    </font>
    <font>
      <sz val="10"/>
      <color indexed="10"/>
      <name val="Arial Narrow"/>
      <family val="2"/>
    </font>
    <font>
      <b/>
      <i/>
      <sz val="8"/>
      <name val="Arial Narrow"/>
      <family val="2"/>
    </font>
    <font>
      <b/>
      <u/>
      <sz val="10"/>
      <name val="Arial Narrow"/>
      <family val="2"/>
    </font>
    <font>
      <u/>
      <sz val="10"/>
      <name val="Arial"/>
      <family val="2"/>
    </font>
    <font>
      <sz val="8"/>
      <color indexed="10"/>
      <name val="Arial Narrow"/>
      <family val="2"/>
    </font>
    <font>
      <b/>
      <sz val="12"/>
      <name val="Arial Narrow"/>
      <family val="2"/>
    </font>
    <font>
      <sz val="12"/>
      <name val="Arial Narrow"/>
      <family val="2"/>
    </font>
    <font>
      <b/>
      <sz val="10"/>
      <name val="Arial"/>
      <family val="2"/>
    </font>
    <font>
      <b/>
      <u/>
      <sz val="14"/>
      <name val="Times New Roman"/>
      <family val="1"/>
    </font>
    <font>
      <sz val="12"/>
      <color indexed="10"/>
      <name val="Times New Roman"/>
      <family val="1"/>
    </font>
    <font>
      <b/>
      <sz val="14"/>
      <name val="Arial Narrow"/>
      <family val="2"/>
    </font>
    <font>
      <sz val="14"/>
      <name val="Arial"/>
      <family val="2"/>
    </font>
    <font>
      <b/>
      <sz val="14"/>
      <name val="Arial"/>
      <family val="2"/>
    </font>
    <font>
      <sz val="14"/>
      <name val="Arial Narrow"/>
      <family val="2"/>
    </font>
    <font>
      <sz val="14"/>
      <color indexed="10"/>
      <name val="Arial Narrow"/>
      <family val="2"/>
    </font>
    <font>
      <sz val="14"/>
      <color indexed="10"/>
      <name val="Arial"/>
      <family val="2"/>
    </font>
    <font>
      <b/>
      <sz val="14"/>
      <name val="Arial"/>
      <family val="2"/>
    </font>
    <font>
      <b/>
      <sz val="18"/>
      <name val="Arial Narrow"/>
      <family val="2"/>
    </font>
    <font>
      <sz val="18"/>
      <name val="Arial Narrow"/>
      <family val="2"/>
    </font>
    <font>
      <sz val="18"/>
      <name val="Arial"/>
      <family val="2"/>
    </font>
    <font>
      <b/>
      <sz val="14"/>
      <color indexed="12"/>
      <name val="Arial Narrow"/>
      <family val="2"/>
    </font>
    <font>
      <u/>
      <sz val="12"/>
      <name val="Times New Roman"/>
      <family val="1"/>
    </font>
    <font>
      <sz val="18"/>
      <name val="Arial"/>
      <family val="2"/>
    </font>
    <font>
      <sz val="10"/>
      <name val="Arial"/>
      <family val="2"/>
    </font>
    <font>
      <b/>
      <sz val="14"/>
      <color indexed="12"/>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4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22"/>
        <bgColor indexed="31"/>
      </patternFill>
    </fill>
    <fill>
      <patternFill patternType="solid">
        <fgColor indexed="44"/>
        <bgColor indexed="31"/>
      </patternFill>
    </fill>
    <fill>
      <patternFill patternType="lightDown"/>
    </fill>
    <fill>
      <patternFill patternType="solid">
        <fgColor theme="0" tint="-0.249977111117893"/>
        <bgColor indexed="64"/>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medium">
        <color indexed="64"/>
      </right>
      <top style="double">
        <color indexed="64"/>
      </top>
      <bottom style="medium">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733">
    <xf numFmtId="0" fontId="0" fillId="0" borderId="0" xfId="0"/>
    <xf numFmtId="0" fontId="2" fillId="0" borderId="0" xfId="0" applyFont="1"/>
    <xf numFmtId="0" fontId="3" fillId="0" borderId="0" xfId="0" applyFont="1"/>
    <xf numFmtId="0" fontId="7" fillId="0" borderId="0" xfId="0" applyFont="1" applyAlignment="1">
      <alignment vertical="center"/>
    </xf>
    <xf numFmtId="0" fontId="5" fillId="0" borderId="0" xfId="0" applyFont="1" applyAlignment="1">
      <alignment vertical="center"/>
    </xf>
    <xf numFmtId="3" fontId="2" fillId="0" borderId="0" xfId="0" applyNumberFormat="1" applyFont="1"/>
    <xf numFmtId="0" fontId="7" fillId="0" borderId="0" xfId="0" applyFont="1" applyBorder="1"/>
    <xf numFmtId="0" fontId="7" fillId="0" borderId="0" xfId="0" applyFont="1" applyBorder="1" applyAlignment="1">
      <alignment horizontal="right" vertical="center"/>
    </xf>
    <xf numFmtId="0" fontId="0" fillId="0" borderId="0" xfId="0" applyAlignment="1">
      <alignment wrapText="1"/>
    </xf>
    <xf numFmtId="0" fontId="14" fillId="0" borderId="0" xfId="0" applyFont="1"/>
    <xf numFmtId="0" fontId="15"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Alignment="1">
      <alignment horizontal="center" vertical="center"/>
    </xf>
    <xf numFmtId="0" fontId="5" fillId="0" borderId="3" xfId="0" applyFont="1" applyBorder="1" applyAlignment="1">
      <alignment horizontal="center" vertical="center"/>
    </xf>
    <xf numFmtId="4" fontId="5" fillId="2" borderId="4" xfId="1" applyNumberFormat="1" applyFont="1" applyFill="1" applyBorder="1" applyAlignment="1">
      <alignment horizontal="center" vertical="center" wrapText="1"/>
    </xf>
    <xf numFmtId="0" fontId="2" fillId="0" borderId="0" xfId="0" applyFont="1" applyBorder="1"/>
    <xf numFmtId="0" fontId="14" fillId="0" borderId="0" xfId="0" applyFont="1" applyBorder="1"/>
    <xf numFmtId="4" fontId="5" fillId="2" borderId="5" xfId="1" applyNumberFormat="1" applyFont="1" applyFill="1" applyBorder="1" applyAlignment="1">
      <alignment horizontal="center" vertical="center" wrapText="1"/>
    </xf>
    <xf numFmtId="167" fontId="6" fillId="2" borderId="6" xfId="1" applyNumberFormat="1" applyFont="1" applyFill="1" applyBorder="1" applyAlignment="1">
      <alignment horizontal="center" vertical="center" wrapText="1"/>
    </xf>
    <xf numFmtId="167" fontId="6" fillId="2" borderId="6" xfId="1" applyNumberFormat="1" applyFont="1" applyFill="1" applyBorder="1" applyAlignment="1">
      <alignment horizontal="center" vertical="center"/>
    </xf>
    <xf numFmtId="167" fontId="6" fillId="2" borderId="1" xfId="1" applyNumberFormat="1" applyFont="1" applyFill="1" applyBorder="1" applyAlignment="1">
      <alignment horizontal="center" vertical="center"/>
    </xf>
    <xf numFmtId="4" fontId="5" fillId="2" borderId="2" xfId="1" applyNumberFormat="1" applyFont="1" applyFill="1" applyBorder="1" applyAlignment="1">
      <alignment horizontal="right" vertical="center"/>
    </xf>
    <xf numFmtId="4" fontId="5" fillId="2" borderId="2" xfId="1" applyNumberFormat="1" applyFont="1" applyFill="1" applyBorder="1" applyAlignment="1">
      <alignment horizontal="center" vertical="center"/>
    </xf>
    <xf numFmtId="167" fontId="5" fillId="3" borderId="7" xfId="1" applyNumberFormat="1" applyFont="1" applyFill="1" applyBorder="1" applyAlignment="1">
      <alignment horizontal="center" vertical="center"/>
    </xf>
    <xf numFmtId="167" fontId="5" fillId="3" borderId="8" xfId="1" applyNumberFormat="1" applyFont="1" applyFill="1" applyBorder="1" applyAlignment="1">
      <alignment horizontal="center" vertical="center"/>
    </xf>
    <xf numFmtId="167" fontId="5" fillId="3" borderId="9" xfId="1" applyNumberFormat="1" applyFont="1" applyFill="1" applyBorder="1" applyAlignment="1">
      <alignment horizontal="center" vertical="center"/>
    </xf>
    <xf numFmtId="167" fontId="5" fillId="3" borderId="10" xfId="1" applyNumberFormat="1" applyFont="1" applyFill="1" applyBorder="1" applyAlignment="1">
      <alignment horizontal="center" vertical="center"/>
    </xf>
    <xf numFmtId="164" fontId="0" fillId="0" borderId="0" xfId="0" applyNumberFormat="1"/>
    <xf numFmtId="0" fontId="5" fillId="0" borderId="0" xfId="0" applyFont="1" applyBorder="1" applyAlignment="1">
      <alignment vertical="center"/>
    </xf>
    <xf numFmtId="0" fontId="6"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0" borderId="15" xfId="0" applyFont="1" applyBorder="1" applyAlignment="1">
      <alignment vertical="center"/>
    </xf>
    <xf numFmtId="0" fontId="5" fillId="0" borderId="16" xfId="0" applyFont="1" applyBorder="1" applyAlignment="1">
      <alignment horizontal="center" vertical="center"/>
    </xf>
    <xf numFmtId="167" fontId="6" fillId="2" borderId="17" xfId="1" applyNumberFormat="1" applyFont="1" applyFill="1" applyBorder="1" applyAlignment="1">
      <alignment horizontal="center" vertical="center"/>
    </xf>
    <xf numFmtId="167" fontId="6" fillId="2" borderId="18" xfId="0" applyNumberFormat="1" applyFont="1" applyFill="1" applyBorder="1" applyAlignment="1">
      <alignment horizontal="center" vertical="center" wrapText="1"/>
    </xf>
    <xf numFmtId="0" fontId="5" fillId="2" borderId="19" xfId="0" applyFont="1" applyFill="1" applyBorder="1" applyAlignment="1">
      <alignment vertical="center"/>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5" fillId="0" borderId="15" xfId="0" applyFont="1" applyBorder="1" applyAlignment="1">
      <alignment horizontal="center" vertical="center"/>
    </xf>
    <xf numFmtId="0" fontId="22" fillId="2" borderId="5" xfId="0" applyFont="1" applyFill="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13" fillId="2" borderId="22" xfId="0" applyFont="1" applyFill="1" applyBorder="1" applyAlignment="1">
      <alignment vertical="center"/>
    </xf>
    <xf numFmtId="0" fontId="5" fillId="2" borderId="22" xfId="0" applyFont="1" applyFill="1" applyBorder="1" applyAlignment="1">
      <alignment vertical="center"/>
    </xf>
    <xf numFmtId="0" fontId="0" fillId="0" borderId="0" xfId="0" applyBorder="1" applyAlignment="1"/>
    <xf numFmtId="0" fontId="13" fillId="2" borderId="23" xfId="0" applyFont="1" applyFill="1" applyBorder="1" applyAlignment="1">
      <alignment vertical="center"/>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5" fillId="0" borderId="0" xfId="0" applyFont="1" applyBorder="1" applyAlignment="1">
      <alignment vertical="center" wrapText="1"/>
    </xf>
    <xf numFmtId="0" fontId="10" fillId="0" borderId="0" xfId="0" applyFont="1" applyBorder="1" applyAlignment="1">
      <alignment horizontal="left" vertical="center" wrapText="1"/>
    </xf>
    <xf numFmtId="0" fontId="13" fillId="0" borderId="24" xfId="0" applyFont="1" applyBorder="1" applyAlignment="1">
      <alignment horizontal="center" vertical="center"/>
    </xf>
    <xf numFmtId="0" fontId="13" fillId="0" borderId="0" xfId="0" applyFont="1" applyBorder="1" applyAlignment="1">
      <alignment vertical="center"/>
    </xf>
    <xf numFmtId="168" fontId="13" fillId="3" borderId="25" xfId="1" applyNumberFormat="1" applyFont="1" applyFill="1" applyBorder="1" applyAlignment="1">
      <alignment horizontal="center" vertical="center" wrapText="1"/>
    </xf>
    <xf numFmtId="166" fontId="13" fillId="3" borderId="26" xfId="1" applyFont="1" applyFill="1" applyBorder="1" applyAlignment="1">
      <alignment horizontal="center" vertical="center" wrapText="1"/>
    </xf>
    <xf numFmtId="166" fontId="13" fillId="3" borderId="27" xfId="1" applyFont="1" applyFill="1" applyBorder="1" applyAlignment="1">
      <alignment horizontal="center" vertical="center"/>
    </xf>
    <xf numFmtId="166" fontId="13" fillId="3" borderId="28" xfId="1" applyFont="1" applyFill="1" applyBorder="1" applyAlignment="1">
      <alignment horizontal="center" vertical="center"/>
    </xf>
    <xf numFmtId="166" fontId="13" fillId="3" borderId="29" xfId="1" applyFont="1" applyFill="1" applyBorder="1" applyAlignment="1">
      <alignment horizontal="center" vertical="center"/>
    </xf>
    <xf numFmtId="0" fontId="5" fillId="2" borderId="0" xfId="0" applyFont="1" applyFill="1" applyBorder="1" applyAlignment="1">
      <alignment horizontal="center" vertical="center"/>
    </xf>
    <xf numFmtId="0" fontId="5" fillId="2" borderId="30"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Border="1" applyAlignment="1">
      <alignment horizontal="left" vertical="center"/>
    </xf>
    <xf numFmtId="0" fontId="26" fillId="0" borderId="0" xfId="0" applyFont="1" applyBorder="1" applyAlignment="1">
      <alignment horizontal="center" vertical="center"/>
    </xf>
    <xf numFmtId="0" fontId="7" fillId="4" borderId="0" xfId="0" applyFont="1" applyFill="1" applyAlignment="1">
      <alignment vertical="center"/>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13" fillId="0" borderId="33"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13" fillId="0" borderId="24" xfId="0" applyFont="1" applyBorder="1" applyAlignment="1">
      <alignment vertical="center"/>
    </xf>
    <xf numFmtId="0" fontId="13" fillId="0" borderId="32" xfId="0" applyFont="1" applyBorder="1" applyAlignment="1" applyProtection="1">
      <alignment vertical="center"/>
      <protection locked="0"/>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28" fillId="0" borderId="0" xfId="0" applyFont="1"/>
    <xf numFmtId="0" fontId="5" fillId="2" borderId="17" xfId="0" applyFont="1" applyFill="1" applyBorder="1" applyAlignment="1">
      <alignment vertical="center"/>
    </xf>
    <xf numFmtId="0" fontId="5" fillId="2" borderId="17" xfId="0" applyFont="1" applyFill="1" applyBorder="1" applyAlignment="1">
      <alignment horizontal="left" vertical="center" wrapText="1"/>
    </xf>
    <xf numFmtId="0" fontId="5" fillId="2" borderId="6" xfId="0" applyFont="1" applyFill="1" applyBorder="1" applyAlignment="1">
      <alignment vertical="center"/>
    </xf>
    <xf numFmtId="0" fontId="5" fillId="2" borderId="6" xfId="0" applyFont="1" applyFill="1" applyBorder="1" applyAlignment="1">
      <alignment vertical="center" wrapText="1"/>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39" xfId="0" applyFont="1" applyFill="1" applyBorder="1" applyAlignment="1">
      <alignment vertical="center"/>
    </xf>
    <xf numFmtId="0" fontId="6" fillId="2" borderId="40" xfId="0" applyFont="1" applyFill="1" applyBorder="1" applyAlignment="1">
      <alignment horizontal="right" vertical="center"/>
    </xf>
    <xf numFmtId="0" fontId="5" fillId="2" borderId="15" xfId="0" applyFont="1" applyFill="1" applyBorder="1" applyAlignment="1">
      <alignment horizontal="left" vertical="center"/>
    </xf>
    <xf numFmtId="0" fontId="5" fillId="2" borderId="6" xfId="0" applyFont="1" applyFill="1" applyBorder="1" applyAlignment="1">
      <alignment horizontal="center" vertical="center"/>
    </xf>
    <xf numFmtId="0" fontId="9" fillId="2" borderId="40" xfId="0" applyFont="1" applyFill="1" applyBorder="1" applyAlignment="1">
      <alignment vertical="center"/>
    </xf>
    <xf numFmtId="0" fontId="9" fillId="2" borderId="0" xfId="0" applyFont="1" applyFill="1" applyBorder="1" applyAlignment="1">
      <alignment horizontal="center" vertical="center"/>
    </xf>
    <xf numFmtId="0" fontId="7" fillId="2" borderId="0" xfId="0" applyFont="1" applyFill="1" applyAlignment="1">
      <alignment vertical="center"/>
    </xf>
    <xf numFmtId="0" fontId="5" fillId="2" borderId="41"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6" fillId="2" borderId="21" xfId="0" applyFont="1" applyFill="1" applyBorder="1" applyAlignment="1">
      <alignment horizontal="right" vertical="center" wrapText="1" indent="1"/>
    </xf>
    <xf numFmtId="0" fontId="5" fillId="2" borderId="42" xfId="0" applyFont="1" applyFill="1" applyBorder="1" applyAlignment="1">
      <alignment vertical="center" wrapText="1"/>
    </xf>
    <xf numFmtId="0" fontId="22" fillId="2" borderId="43"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67" fontId="6" fillId="4" borderId="14" xfId="1" applyNumberFormat="1" applyFont="1" applyFill="1" applyBorder="1" applyAlignment="1" applyProtection="1">
      <alignment horizontal="center" vertical="center"/>
      <protection locked="0"/>
    </xf>
    <xf numFmtId="167" fontId="5" fillId="0" borderId="17"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167" fontId="6" fillId="4" borderId="17" xfId="1" applyNumberFormat="1" applyFont="1" applyFill="1" applyBorder="1" applyAlignment="1" applyProtection="1">
      <alignment horizontal="center" vertical="center"/>
      <protection locked="0"/>
    </xf>
    <xf numFmtId="167" fontId="5" fillId="0" borderId="6" xfId="1" applyNumberFormat="1" applyFont="1" applyBorder="1" applyAlignment="1" applyProtection="1">
      <alignment horizontal="center" vertical="center"/>
      <protection locked="0"/>
    </xf>
    <xf numFmtId="167" fontId="5" fillId="0" borderId="45" xfId="1" applyNumberFormat="1" applyFont="1" applyBorder="1" applyAlignment="1" applyProtection="1">
      <alignment horizontal="center" vertical="center"/>
      <protection locked="0"/>
    </xf>
    <xf numFmtId="167" fontId="5" fillId="0" borderId="17" xfId="1" applyNumberFormat="1" applyFont="1" applyBorder="1" applyAlignment="1" applyProtection="1">
      <alignment horizontal="center" vertical="center"/>
      <protection locked="0"/>
    </xf>
    <xf numFmtId="0" fontId="5" fillId="0" borderId="41" xfId="0" applyFont="1" applyBorder="1" applyAlignment="1" applyProtection="1">
      <alignment vertical="center" wrapText="1"/>
      <protection locked="0"/>
    </xf>
    <xf numFmtId="0" fontId="7" fillId="0" borderId="0" xfId="0" applyFont="1" applyBorder="1" applyProtection="1">
      <protection locked="0"/>
    </xf>
    <xf numFmtId="0" fontId="7" fillId="0" borderId="40" xfId="0" applyFont="1" applyBorder="1" applyProtection="1">
      <protection locked="0"/>
    </xf>
    <xf numFmtId="0" fontId="7" fillId="0" borderId="15" xfId="0" applyFont="1" applyBorder="1" applyProtection="1">
      <protection locked="0"/>
    </xf>
    <xf numFmtId="0" fontId="7" fillId="0" borderId="3" xfId="0" applyFont="1" applyBorder="1" applyProtection="1">
      <protection locked="0"/>
    </xf>
    <xf numFmtId="0" fontId="7" fillId="0" borderId="16" xfId="0" applyFont="1" applyBorder="1" applyProtection="1">
      <protection locked="0"/>
    </xf>
    <xf numFmtId="0" fontId="10" fillId="0" borderId="46" xfId="0" applyFont="1" applyBorder="1" applyAlignment="1" applyProtection="1">
      <alignment horizontal="left"/>
      <protection locked="0"/>
    </xf>
    <xf numFmtId="0" fontId="10" fillId="0" borderId="36" xfId="0" applyFont="1" applyBorder="1" applyAlignment="1" applyProtection="1">
      <alignment horizontal="left"/>
      <protection locked="0"/>
    </xf>
    <xf numFmtId="0" fontId="13" fillId="0" borderId="36" xfId="0" applyFont="1" applyBorder="1" applyAlignment="1" applyProtection="1">
      <alignment horizontal="center"/>
      <protection locked="0"/>
    </xf>
    <xf numFmtId="0" fontId="7" fillId="0" borderId="47" xfId="0" applyFont="1" applyBorder="1" applyProtection="1">
      <protection locked="0"/>
    </xf>
    <xf numFmtId="0" fontId="7" fillId="0" borderId="0" xfId="0" applyFont="1" applyBorder="1" applyAlignment="1" applyProtection="1">
      <alignment horizontal="center"/>
      <protection locked="0"/>
    </xf>
    <xf numFmtId="0" fontId="7" fillId="0" borderId="0" xfId="0" applyFont="1" applyProtection="1">
      <protection locked="0"/>
    </xf>
    <xf numFmtId="167" fontId="6" fillId="4" borderId="18" xfId="0" applyNumberFormat="1" applyFont="1" applyFill="1" applyBorder="1" applyAlignment="1" applyProtection="1">
      <alignment horizontal="center" vertical="center" wrapText="1"/>
      <protection locked="0"/>
    </xf>
    <xf numFmtId="167" fontId="5" fillId="0" borderId="37" xfId="0" applyNumberFormat="1" applyFont="1" applyFill="1" applyBorder="1" applyAlignment="1" applyProtection="1">
      <alignment horizontal="center" vertical="center" wrapText="1"/>
      <protection locked="0"/>
    </xf>
    <xf numFmtId="167" fontId="5" fillId="0" borderId="6" xfId="0" applyNumberFormat="1" applyFont="1" applyBorder="1" applyAlignment="1" applyProtection="1">
      <alignment horizontal="center"/>
      <protection locked="0"/>
    </xf>
    <xf numFmtId="167" fontId="5" fillId="0" borderId="48" xfId="1" applyNumberFormat="1" applyFont="1" applyBorder="1" applyAlignment="1" applyProtection="1">
      <alignment horizontal="center" vertical="center"/>
      <protection locked="0"/>
    </xf>
    <xf numFmtId="167" fontId="5" fillId="0" borderId="17" xfId="1" applyNumberFormat="1" applyFont="1" applyBorder="1" applyAlignment="1" applyProtection="1">
      <alignment horizontal="center" vertical="center" wrapText="1"/>
      <protection locked="0"/>
    </xf>
    <xf numFmtId="167" fontId="5" fillId="4" borderId="5" xfId="0" applyNumberFormat="1" applyFont="1" applyFill="1" applyBorder="1" applyAlignment="1" applyProtection="1">
      <alignment horizontal="center" vertical="center" wrapText="1"/>
      <protection locked="0"/>
    </xf>
    <xf numFmtId="167" fontId="5" fillId="4" borderId="43" xfId="0" applyNumberFormat="1" applyFont="1" applyFill="1" applyBorder="1" applyAlignment="1" applyProtection="1">
      <alignment horizontal="center"/>
      <protection locked="0"/>
    </xf>
    <xf numFmtId="167" fontId="5" fillId="4" borderId="5" xfId="0" applyNumberFormat="1" applyFont="1" applyFill="1" applyBorder="1" applyAlignment="1" applyProtection="1">
      <alignment horizontal="center"/>
      <protection locked="0"/>
    </xf>
    <xf numFmtId="0" fontId="26" fillId="0" borderId="0" xfId="0" applyFont="1" applyBorder="1" applyAlignment="1" applyProtection="1">
      <alignment horizontal="center" vertical="center"/>
      <protection locked="0"/>
    </xf>
    <xf numFmtId="0" fontId="7" fillId="0" borderId="0" xfId="0" applyFont="1" applyFill="1" applyAlignment="1">
      <alignment vertical="center"/>
    </xf>
    <xf numFmtId="0" fontId="6" fillId="2" borderId="32" xfId="0" applyFont="1" applyFill="1" applyBorder="1" applyAlignment="1">
      <alignment horizontal="right" vertical="center" wrapText="1" indent="1"/>
    </xf>
    <xf numFmtId="0" fontId="6" fillId="2" borderId="24" xfId="0" applyFont="1" applyFill="1" applyBorder="1" applyAlignment="1">
      <alignment horizontal="right" vertical="center" wrapText="1" indent="1"/>
    </xf>
    <xf numFmtId="0" fontId="5" fillId="2" borderId="49" xfId="0" applyFont="1" applyFill="1" applyBorder="1" applyAlignment="1">
      <alignment horizontal="center" vertical="center" wrapText="1"/>
    </xf>
    <xf numFmtId="0" fontId="10" fillId="0" borderId="36" xfId="0" applyFont="1" applyBorder="1" applyAlignment="1" applyProtection="1">
      <alignment horizontal="center"/>
      <protection locked="0"/>
    </xf>
    <xf numFmtId="0" fontId="18" fillId="0" borderId="47" xfId="0" applyFont="1" applyBorder="1" applyAlignment="1">
      <alignment horizontal="center" shrinkToFit="1"/>
    </xf>
    <xf numFmtId="0" fontId="18" fillId="0" borderId="0" xfId="0" applyFont="1" applyBorder="1" applyAlignment="1">
      <alignment horizontal="center" shrinkToFit="1"/>
    </xf>
    <xf numFmtId="0" fontId="17" fillId="3" borderId="0" xfId="0" applyFont="1" applyFill="1" applyAlignment="1">
      <alignment shrinkToFit="1"/>
    </xf>
    <xf numFmtId="0" fontId="16" fillId="0" borderId="0" xfId="0" applyFont="1" applyAlignment="1">
      <alignment horizontal="justify" shrinkToFit="1"/>
    </xf>
    <xf numFmtId="0" fontId="16" fillId="0" borderId="0" xfId="0" applyFont="1" applyAlignment="1">
      <alignment shrinkToFit="1"/>
    </xf>
    <xf numFmtId="0" fontId="29" fillId="0" borderId="0" xfId="0" applyFont="1" applyAlignment="1">
      <alignment horizontal="center" shrinkToFit="1"/>
    </xf>
    <xf numFmtId="0" fontId="16" fillId="0" borderId="0" xfId="0" applyFont="1" applyAlignment="1">
      <alignment horizontal="center" shrinkToFit="1"/>
    </xf>
    <xf numFmtId="0" fontId="16" fillId="0" borderId="0" xfId="0" applyFont="1" applyAlignment="1">
      <alignment wrapText="1" shrinkToFit="1"/>
    </xf>
    <xf numFmtId="0" fontId="16" fillId="0" borderId="0" xfId="0" applyFont="1" applyAlignment="1">
      <alignment horizontal="left" wrapText="1" shrinkToFit="1"/>
    </xf>
    <xf numFmtId="0" fontId="30" fillId="0" borderId="0" xfId="0" applyNumberFormat="1" applyFont="1" applyAlignment="1">
      <alignment horizontal="left" wrapText="1" shrinkToFit="1"/>
    </xf>
    <xf numFmtId="0" fontId="17" fillId="0" borderId="0" xfId="0" applyFont="1" applyAlignment="1">
      <alignment shrinkToFit="1"/>
    </xf>
    <xf numFmtId="0" fontId="16" fillId="0" borderId="0" xfId="0" applyFont="1" applyAlignment="1">
      <alignment horizontal="left" wrapText="1" indent="4" shrinkToFit="1"/>
    </xf>
    <xf numFmtId="0" fontId="17" fillId="0" borderId="0" xfId="0" applyFont="1" applyFill="1" applyAlignment="1">
      <alignment horizontal="left" wrapText="1" indent="2" shrinkToFit="1"/>
    </xf>
    <xf numFmtId="0" fontId="17" fillId="0" borderId="0" xfId="0" applyFont="1" applyFill="1" applyAlignment="1">
      <alignment horizontal="left" indent="2" shrinkToFit="1"/>
    </xf>
    <xf numFmtId="0" fontId="16" fillId="0" borderId="0" xfId="0" applyNumberFormat="1" applyFont="1" applyAlignment="1">
      <alignment horizontal="left" wrapText="1" indent="4" shrinkToFit="1"/>
    </xf>
    <xf numFmtId="166" fontId="13" fillId="3" borderId="3" xfId="1" applyFont="1" applyFill="1" applyBorder="1" applyAlignment="1">
      <alignment horizontal="center" vertical="center"/>
    </xf>
    <xf numFmtId="166" fontId="13" fillId="3" borderId="50" xfId="1" applyFont="1" applyFill="1" applyBorder="1" applyAlignment="1">
      <alignment horizontal="center" vertical="center"/>
    </xf>
    <xf numFmtId="0" fontId="5" fillId="2" borderId="51" xfId="0" applyFont="1" applyFill="1" applyBorder="1" applyAlignment="1">
      <alignment horizontal="center" vertical="center"/>
    </xf>
    <xf numFmtId="4" fontId="5" fillId="2" borderId="2" xfId="1" applyNumberFormat="1" applyFont="1" applyFill="1" applyBorder="1" applyAlignment="1">
      <alignment vertical="center"/>
    </xf>
    <xf numFmtId="167" fontId="5" fillId="3" borderId="2" xfId="1" applyNumberFormat="1" applyFont="1" applyFill="1" applyBorder="1" applyAlignment="1">
      <alignment horizontal="center" vertical="center"/>
    </xf>
    <xf numFmtId="4" fontId="5" fillId="2" borderId="52" xfId="1" applyNumberFormat="1" applyFont="1" applyFill="1" applyBorder="1" applyAlignment="1">
      <alignment horizontal="center" vertical="center" wrapText="1"/>
    </xf>
    <xf numFmtId="167" fontId="5" fillId="3" borderId="53" xfId="1" applyNumberFormat="1" applyFont="1" applyFill="1" applyBorder="1" applyAlignment="1">
      <alignment horizontal="center" vertical="center"/>
    </xf>
    <xf numFmtId="4" fontId="5" fillId="2" borderId="49" xfId="1" applyNumberFormat="1" applyFont="1" applyFill="1" applyBorder="1" applyAlignment="1">
      <alignment vertical="center"/>
    </xf>
    <xf numFmtId="4" fontId="5" fillId="2" borderId="17" xfId="1" applyNumberFormat="1" applyFont="1" applyFill="1" applyBorder="1" applyAlignment="1">
      <alignment vertical="center"/>
    </xf>
    <xf numFmtId="0" fontId="5" fillId="2" borderId="17" xfId="0" applyFont="1" applyFill="1" applyBorder="1" applyAlignment="1">
      <alignment horizontal="center" vertical="center" wrapText="1"/>
    </xf>
    <xf numFmtId="4" fontId="5" fillId="2" borderId="17" xfId="1" applyNumberFormat="1" applyFont="1" applyFill="1" applyBorder="1" applyAlignment="1">
      <alignment horizontal="center" vertical="center" wrapText="1"/>
    </xf>
    <xf numFmtId="0" fontId="5" fillId="0" borderId="14" xfId="0" applyFont="1" applyBorder="1" applyAlignment="1">
      <alignment horizontal="center" vertical="center"/>
    </xf>
    <xf numFmtId="167" fontId="5" fillId="4" borderId="17" xfId="0" applyNumberFormat="1" applyFont="1" applyFill="1" applyBorder="1" applyAlignment="1" applyProtection="1">
      <alignment horizontal="center"/>
      <protection locked="0"/>
    </xf>
    <xf numFmtId="167" fontId="5" fillId="3" borderId="49" xfId="1" applyNumberFormat="1" applyFont="1" applyFill="1" applyBorder="1" applyAlignment="1" applyProtection="1">
      <alignment horizontal="center" vertical="center"/>
    </xf>
    <xf numFmtId="167" fontId="5" fillId="3" borderId="48" xfId="1" applyNumberFormat="1" applyFont="1" applyFill="1" applyBorder="1" applyAlignment="1" applyProtection="1">
      <alignment horizontal="center" vertical="center"/>
    </xf>
    <xf numFmtId="167" fontId="5" fillId="3" borderId="4" xfId="0" applyNumberFormat="1" applyFont="1" applyFill="1" applyBorder="1" applyAlignment="1" applyProtection="1">
      <alignment horizontal="center"/>
    </xf>
    <xf numFmtId="0" fontId="5" fillId="2" borderId="0" xfId="0" applyFont="1" applyFill="1" applyBorder="1" applyAlignment="1">
      <alignment vertical="center"/>
    </xf>
    <xf numFmtId="0" fontId="7" fillId="0" borderId="0" xfId="0" applyFont="1" applyFill="1" applyProtection="1"/>
    <xf numFmtId="170" fontId="5" fillId="3" borderId="5" xfId="1" applyNumberFormat="1" applyFont="1" applyFill="1" applyBorder="1" applyAlignment="1">
      <alignment horizontal="center" vertical="center" wrapText="1"/>
    </xf>
    <xf numFmtId="170" fontId="5" fillId="3" borderId="4" xfId="1" applyNumberFormat="1" applyFont="1" applyFill="1" applyBorder="1" applyAlignment="1">
      <alignment horizontal="center" vertical="center" wrapText="1"/>
    </xf>
    <xf numFmtId="170" fontId="5" fillId="3" borderId="52" xfId="1" applyNumberFormat="1" applyFont="1" applyFill="1" applyBorder="1" applyAlignment="1">
      <alignment horizontal="center" vertical="center" wrapText="1"/>
    </xf>
    <xf numFmtId="167" fontId="5" fillId="5" borderId="44" xfId="1" applyNumberFormat="1" applyFont="1" applyFill="1" applyBorder="1" applyAlignment="1">
      <alignment vertical="center"/>
    </xf>
    <xf numFmtId="0" fontId="16" fillId="0" borderId="0" xfId="0" applyFont="1" applyAlignment="1">
      <alignment horizontal="justify" wrapText="1" shrinkToFit="1"/>
    </xf>
    <xf numFmtId="0" fontId="16" fillId="0" borderId="0" xfId="0" applyFont="1" applyFill="1" applyAlignment="1">
      <alignment wrapText="1" shrinkToFit="1"/>
    </xf>
    <xf numFmtId="0" fontId="5" fillId="2" borderId="54" xfId="0" applyFont="1" applyFill="1" applyBorder="1" applyAlignment="1">
      <alignment horizontal="center" vertical="center"/>
    </xf>
    <xf numFmtId="165" fontId="5" fillId="3" borderId="55" xfId="0" applyNumberFormat="1" applyFont="1" applyFill="1" applyBorder="1" applyAlignment="1">
      <alignment vertical="center"/>
    </xf>
    <xf numFmtId="165" fontId="5" fillId="2" borderId="1" xfId="0" applyNumberFormat="1" applyFont="1" applyFill="1" applyBorder="1" applyAlignment="1" applyProtection="1">
      <alignment vertical="center" wrapText="1"/>
      <protection locked="0"/>
    </xf>
    <xf numFmtId="0" fontId="21" fillId="2" borderId="54" xfId="0" applyFont="1" applyFill="1" applyBorder="1" applyAlignment="1" applyProtection="1">
      <alignment vertical="center" wrapText="1"/>
      <protection locked="0"/>
    </xf>
    <xf numFmtId="0" fontId="9" fillId="2" borderId="40" xfId="0" applyFont="1" applyFill="1" applyBorder="1" applyAlignment="1">
      <alignment horizontal="center" vertical="center"/>
    </xf>
    <xf numFmtId="165" fontId="6" fillId="2" borderId="6" xfId="0" applyNumberFormat="1" applyFont="1" applyFill="1" applyBorder="1" applyAlignment="1" applyProtection="1">
      <alignment vertical="center" wrapText="1"/>
      <protection locked="0"/>
    </xf>
    <xf numFmtId="0" fontId="5" fillId="6" borderId="6" xfId="0" applyFont="1" applyFill="1" applyBorder="1" applyAlignment="1">
      <alignment horizontal="center" vertical="center"/>
    </xf>
    <xf numFmtId="0" fontId="5" fillId="7" borderId="6" xfId="0" applyFont="1" applyFill="1" applyBorder="1" applyAlignment="1">
      <alignment horizontal="center" vertical="center"/>
    </xf>
    <xf numFmtId="0" fontId="5" fillId="8" borderId="54" xfId="0" applyFont="1" applyFill="1" applyBorder="1" applyAlignment="1">
      <alignment horizontal="center" vertical="center"/>
    </xf>
    <xf numFmtId="0" fontId="31" fillId="0" borderId="0" xfId="0" applyFont="1" applyAlignment="1">
      <alignment vertical="center"/>
    </xf>
    <xf numFmtId="0" fontId="6" fillId="2" borderId="6" xfId="0" applyFont="1" applyFill="1" applyBorder="1" applyAlignment="1" applyProtection="1">
      <alignment vertical="center" wrapText="1"/>
      <protection locked="0"/>
    </xf>
    <xf numFmtId="0" fontId="32" fillId="0" borderId="56" xfId="0" applyFont="1" applyBorder="1" applyAlignment="1">
      <alignment vertical="center"/>
    </xf>
    <xf numFmtId="0" fontId="34" fillId="0" borderId="0" xfId="0" applyFont="1" applyAlignment="1">
      <alignment vertical="center"/>
    </xf>
    <xf numFmtId="0" fontId="32" fillId="0" borderId="0" xfId="0" applyFont="1"/>
    <xf numFmtId="0" fontId="31" fillId="0" borderId="0" xfId="0" applyFont="1" applyFill="1" applyAlignment="1">
      <alignment vertical="center"/>
    </xf>
    <xf numFmtId="0" fontId="31" fillId="2" borderId="45" xfId="0" applyFont="1" applyFill="1" applyBorder="1" applyAlignment="1">
      <alignment vertical="center"/>
    </xf>
    <xf numFmtId="0" fontId="31" fillId="2" borderId="56" xfId="0" applyFont="1" applyFill="1" applyBorder="1" applyAlignment="1">
      <alignment vertical="center"/>
    </xf>
    <xf numFmtId="0" fontId="31" fillId="2" borderId="48" xfId="0" applyFont="1" applyFill="1" applyBorder="1" applyAlignment="1">
      <alignment vertical="center"/>
    </xf>
    <xf numFmtId="0" fontId="34" fillId="2" borderId="6" xfId="0" applyFont="1" applyFill="1" applyBorder="1" applyAlignment="1">
      <alignment vertical="center"/>
    </xf>
    <xf numFmtId="0" fontId="34" fillId="0" borderId="0" xfId="0" applyFont="1" applyBorder="1" applyAlignment="1">
      <alignment vertical="center"/>
    </xf>
    <xf numFmtId="0" fontId="32" fillId="0" borderId="0" xfId="0" applyFont="1" applyBorder="1"/>
    <xf numFmtId="0" fontId="34" fillId="0" borderId="0" xfId="0" applyFont="1" applyFill="1" applyBorder="1" applyAlignment="1">
      <alignment horizontal="right" vertical="center"/>
    </xf>
    <xf numFmtId="0" fontId="34" fillId="0" borderId="0" xfId="0" applyFont="1" applyBorder="1" applyAlignment="1">
      <alignment horizontal="right" vertical="center"/>
    </xf>
    <xf numFmtId="0" fontId="35" fillId="0" borderId="0" xfId="0" applyFont="1" applyFill="1" applyBorder="1" applyAlignment="1">
      <alignment horizontal="left" vertical="center" wrapText="1"/>
    </xf>
    <xf numFmtId="0" fontId="36" fillId="0" borderId="0" xfId="0" applyFont="1" applyFill="1" applyBorder="1" applyAlignment="1">
      <alignment vertical="center"/>
    </xf>
    <xf numFmtId="14" fontId="34" fillId="0" borderId="0" xfId="0" applyNumberFormat="1" applyFont="1" applyBorder="1" applyAlignment="1">
      <alignment horizontal="right" vertical="center"/>
    </xf>
    <xf numFmtId="0" fontId="32" fillId="2" borderId="56" xfId="0" applyFont="1" applyFill="1" applyBorder="1"/>
    <xf numFmtId="0" fontId="32" fillId="2" borderId="48" xfId="0" applyFont="1" applyFill="1" applyBorder="1"/>
    <xf numFmtId="0" fontId="31" fillId="2" borderId="6" xfId="0" applyFont="1" applyFill="1" applyBorder="1" applyAlignment="1">
      <alignment horizontal="center" vertical="center"/>
    </xf>
    <xf numFmtId="0" fontId="32" fillId="0" borderId="0" xfId="0" applyFont="1" applyBorder="1" applyAlignment="1"/>
    <xf numFmtId="0" fontId="34" fillId="2" borderId="43" xfId="0" applyFont="1" applyFill="1" applyBorder="1" applyAlignment="1">
      <alignment vertical="center"/>
    </xf>
    <xf numFmtId="0" fontId="34" fillId="2" borderId="43" xfId="0" applyFont="1" applyFill="1" applyBorder="1" applyAlignment="1">
      <alignment horizontal="left" vertical="center" wrapText="1"/>
    </xf>
    <xf numFmtId="0" fontId="34" fillId="3" borderId="4" xfId="0" applyFont="1" applyFill="1" applyBorder="1" applyAlignment="1">
      <alignment horizontal="center" vertical="center" wrapText="1"/>
    </xf>
    <xf numFmtId="165" fontId="34" fillId="3" borderId="4" xfId="0" applyNumberFormat="1" applyFont="1" applyFill="1" applyBorder="1" applyAlignment="1">
      <alignment horizontal="center" vertical="center"/>
    </xf>
    <xf numFmtId="0" fontId="34" fillId="3" borderId="48" xfId="0" applyFont="1" applyFill="1" applyBorder="1" applyAlignment="1">
      <alignment horizontal="center" vertical="center" wrapText="1"/>
    </xf>
    <xf numFmtId="165" fontId="34" fillId="3" borderId="48" xfId="0" applyNumberFormat="1" applyFont="1" applyFill="1" applyBorder="1" applyAlignment="1">
      <alignment horizontal="center" vertical="center"/>
    </xf>
    <xf numFmtId="0" fontId="34" fillId="3" borderId="6" xfId="0" applyFont="1" applyFill="1" applyBorder="1" applyAlignment="1">
      <alignment horizontal="center" vertical="center" wrapText="1"/>
    </xf>
    <xf numFmtId="165" fontId="34" fillId="3" borderId="6" xfId="0" applyNumberFormat="1" applyFont="1" applyFill="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165" fontId="34"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34" fillId="2" borderId="6" xfId="0" applyNumberFormat="1" applyFont="1" applyFill="1" applyBorder="1" applyAlignment="1">
      <alignment horizontal="center" vertical="center"/>
    </xf>
    <xf numFmtId="0" fontId="34" fillId="0" borderId="6" xfId="0" applyFont="1" applyFill="1" applyBorder="1" applyAlignment="1" applyProtection="1">
      <alignment horizontal="center" vertical="center"/>
      <protection locked="0"/>
    </xf>
    <xf numFmtId="0" fontId="31" fillId="2" borderId="52" xfId="0" applyFont="1" applyFill="1" applyBorder="1" applyAlignment="1">
      <alignment vertical="center"/>
    </xf>
    <xf numFmtId="0" fontId="31" fillId="2" borderId="47" xfId="0" applyFont="1" applyFill="1" applyBorder="1" applyAlignment="1">
      <alignment vertical="center"/>
    </xf>
    <xf numFmtId="0" fontId="31" fillId="2" borderId="47" xfId="0" applyFont="1" applyFill="1" applyBorder="1" applyAlignment="1">
      <alignment horizontal="right" vertical="center"/>
    </xf>
    <xf numFmtId="0" fontId="31" fillId="9" borderId="43" xfId="0" applyFont="1" applyFill="1" applyBorder="1" applyAlignment="1">
      <alignment horizontal="center" vertical="center" wrapText="1"/>
    </xf>
    <xf numFmtId="167" fontId="31" fillId="9" borderId="45" xfId="0" applyNumberFormat="1" applyFont="1" applyFill="1" applyBorder="1" applyAlignment="1">
      <alignment horizontal="center" vertical="center" wrapText="1"/>
    </xf>
    <xf numFmtId="167" fontId="34" fillId="9" borderId="45" xfId="0" applyNumberFormat="1" applyFont="1" applyFill="1" applyBorder="1" applyAlignment="1">
      <alignment horizontal="center" vertical="center" wrapText="1"/>
    </xf>
    <xf numFmtId="0" fontId="32" fillId="9" borderId="6" xfId="0" applyFont="1" applyFill="1" applyBorder="1" applyAlignment="1">
      <alignment horizontal="center" vertical="center" wrapText="1"/>
    </xf>
    <xf numFmtId="164" fontId="34" fillId="3" borderId="6" xfId="1" applyNumberFormat="1" applyFont="1" applyFill="1" applyBorder="1" applyAlignment="1">
      <alignment horizontal="center" vertical="center"/>
    </xf>
    <xf numFmtId="167" fontId="31" fillId="10" borderId="45" xfId="0" applyNumberFormat="1" applyFont="1" applyFill="1" applyBorder="1" applyAlignment="1">
      <alignment horizontal="center" vertical="center" wrapText="1"/>
    </xf>
    <xf numFmtId="164" fontId="31" fillId="10" borderId="6" xfId="0" applyNumberFormat="1" applyFont="1" applyFill="1" applyBorder="1" applyAlignment="1">
      <alignment horizontal="center" vertical="center" wrapText="1"/>
    </xf>
    <xf numFmtId="0" fontId="31" fillId="2" borderId="57" xfId="0" applyFont="1" applyFill="1" applyBorder="1" applyAlignment="1">
      <alignment horizontal="center" vertical="center"/>
    </xf>
    <xf numFmtId="164" fontId="34" fillId="3" borderId="44" xfId="1" applyNumberFormat="1" applyFont="1" applyFill="1" applyBorder="1" applyAlignment="1">
      <alignment horizontal="center" vertical="center"/>
    </xf>
    <xf numFmtId="164" fontId="31" fillId="3" borderId="43" xfId="1" applyNumberFormat="1" applyFont="1" applyFill="1" applyBorder="1" applyAlignment="1">
      <alignment horizontal="center" vertical="center"/>
    </xf>
    <xf numFmtId="164" fontId="31" fillId="10" borderId="43" xfId="0" applyNumberFormat="1" applyFont="1" applyFill="1" applyBorder="1" applyAlignment="1">
      <alignment horizontal="center" vertical="center" wrapText="1"/>
    </xf>
    <xf numFmtId="0" fontId="31" fillId="0" borderId="52" xfId="0" applyFont="1" applyBorder="1" applyAlignment="1">
      <alignment horizontal="center" vertical="center"/>
    </xf>
    <xf numFmtId="0" fontId="32" fillId="0" borderId="47" xfId="0" applyFont="1" applyBorder="1" applyAlignment="1">
      <alignment vertical="center"/>
    </xf>
    <xf numFmtId="164" fontId="31" fillId="10" borderId="45" xfId="0" applyNumberFormat="1" applyFont="1" applyFill="1" applyBorder="1" applyAlignment="1">
      <alignment horizontal="center" vertical="center" wrapText="1"/>
    </xf>
    <xf numFmtId="164" fontId="34" fillId="3" borderId="43" xfId="1" applyNumberFormat="1" applyFont="1" applyFill="1" applyBorder="1" applyAlignment="1">
      <alignment horizontal="center" vertical="center"/>
    </xf>
    <xf numFmtId="164" fontId="34" fillId="10" borderId="43" xfId="0" applyNumberFormat="1" applyFont="1" applyFill="1" applyBorder="1" applyAlignment="1">
      <alignment horizontal="center" vertical="center" wrapText="1"/>
    </xf>
    <xf numFmtId="0" fontId="34" fillId="0" borderId="45" xfId="0" applyFont="1" applyBorder="1" applyAlignment="1">
      <alignment horizontal="center" vertical="center"/>
    </xf>
    <xf numFmtId="0" fontId="31" fillId="2" borderId="43" xfId="0" applyFont="1" applyFill="1" applyBorder="1" applyAlignment="1">
      <alignment horizontal="center" vertical="center"/>
    </xf>
    <xf numFmtId="164" fontId="31" fillId="3" borderId="52" xfId="1" applyNumberFormat="1" applyFont="1" applyFill="1" applyBorder="1" applyAlignment="1">
      <alignment horizontal="center" vertical="center"/>
    </xf>
    <xf numFmtId="0" fontId="31" fillId="9" borderId="52" xfId="0" applyFont="1" applyFill="1" applyBorder="1" applyAlignment="1">
      <alignment horizontal="center" vertical="center" wrapText="1"/>
    </xf>
    <xf numFmtId="0" fontId="34" fillId="0" borderId="0" xfId="0" applyFont="1" applyBorder="1" applyAlignment="1">
      <alignment horizontal="center" vertical="center"/>
    </xf>
    <xf numFmtId="0" fontId="34" fillId="0" borderId="0" xfId="0" applyFont="1" applyBorder="1" applyAlignment="1">
      <alignment horizontal="left" vertical="center" wrapText="1"/>
    </xf>
    <xf numFmtId="0" fontId="34" fillId="0" borderId="0" xfId="0" applyFont="1" applyBorder="1" applyAlignment="1" applyProtection="1">
      <alignment horizontal="center" vertical="center"/>
      <protection locked="0"/>
    </xf>
    <xf numFmtId="0" fontId="31" fillId="0" borderId="0" xfId="0" applyFont="1" applyBorder="1" applyAlignment="1" applyProtection="1">
      <alignment horizontal="left" vertical="center"/>
      <protection locked="0"/>
    </xf>
    <xf numFmtId="0" fontId="32" fillId="0" borderId="0" xfId="0" applyFont="1" applyBorder="1" applyProtection="1">
      <protection locked="0"/>
    </xf>
    <xf numFmtId="14" fontId="34" fillId="0" borderId="0" xfId="0" applyNumberFormat="1" applyFont="1" applyBorder="1" applyAlignment="1" applyProtection="1">
      <alignment horizontal="center" vertical="center"/>
      <protection locked="0"/>
    </xf>
    <xf numFmtId="0" fontId="33" fillId="0" borderId="0" xfId="0" applyFont="1" applyBorder="1" applyAlignment="1" applyProtection="1">
      <alignment vertical="center"/>
      <protection locked="0"/>
    </xf>
    <xf numFmtId="0" fontId="34" fillId="0" borderId="0" xfId="0" applyFont="1" applyFill="1" applyAlignment="1">
      <alignment horizontal="left" vertical="center"/>
    </xf>
    <xf numFmtId="0" fontId="34" fillId="0" borderId="0" xfId="0" applyFont="1" applyFill="1" applyAlignment="1">
      <alignment horizontal="center" vertical="center"/>
    </xf>
    <xf numFmtId="0" fontId="38" fillId="0" borderId="0" xfId="0" applyFont="1" applyAlignment="1">
      <alignment horizontal="center" vertical="center"/>
    </xf>
    <xf numFmtId="0" fontId="39" fillId="0" borderId="0" xfId="0" applyFont="1" applyAlignment="1">
      <alignment vertical="center"/>
    </xf>
    <xf numFmtId="0" fontId="38" fillId="0" borderId="0" xfId="0" applyFont="1" applyBorder="1" applyAlignment="1" applyProtection="1">
      <alignment horizontal="center" vertical="center"/>
    </xf>
    <xf numFmtId="0" fontId="40" fillId="0" borderId="0" xfId="0" applyFont="1"/>
    <xf numFmtId="0" fontId="41" fillId="2" borderId="1" xfId="0" applyFont="1" applyFill="1" applyBorder="1" applyAlignment="1">
      <alignment horizontal="center" vertical="center"/>
    </xf>
    <xf numFmtId="164" fontId="41" fillId="3" borderId="2" xfId="1" applyNumberFormat="1" applyFont="1" applyFill="1" applyBorder="1" applyAlignment="1">
      <alignment horizontal="center" vertical="center"/>
    </xf>
    <xf numFmtId="164" fontId="41" fillId="10" borderId="6" xfId="0" applyNumberFormat="1" applyFont="1" applyFill="1" applyBorder="1" applyAlignment="1">
      <alignment horizontal="center" vertical="center" wrapText="1"/>
    </xf>
    <xf numFmtId="164" fontId="41" fillId="10" borderId="2" xfId="0" applyNumberFormat="1" applyFont="1" applyFill="1" applyBorder="1" applyAlignment="1">
      <alignment horizontal="center" vertical="center" wrapText="1"/>
    </xf>
    <xf numFmtId="164" fontId="41" fillId="10" borderId="1" xfId="0" applyNumberFormat="1" applyFont="1" applyFill="1" applyBorder="1" applyAlignment="1">
      <alignment horizontal="center" vertical="center" wrapText="1"/>
    </xf>
    <xf numFmtId="0" fontId="41" fillId="2" borderId="6" xfId="0" applyFont="1" applyFill="1" applyBorder="1" applyAlignment="1">
      <alignment horizontal="center" vertical="center"/>
    </xf>
    <xf numFmtId="0" fontId="32" fillId="2" borderId="58" xfId="0" applyFont="1" applyFill="1" applyBorder="1"/>
    <xf numFmtId="0" fontId="34" fillId="2" borderId="1" xfId="0" applyFont="1" applyFill="1" applyBorder="1" applyAlignment="1">
      <alignment horizontal="left" vertical="center" wrapText="1"/>
    </xf>
    <xf numFmtId="0" fontId="32" fillId="2" borderId="58" xfId="0" applyFont="1" applyFill="1" applyBorder="1" applyAlignment="1"/>
    <xf numFmtId="0" fontId="32" fillId="2" borderId="49" xfId="0" applyFont="1" applyFill="1" applyBorder="1" applyAlignment="1"/>
    <xf numFmtId="0" fontId="16" fillId="0" borderId="0" xfId="0" applyFont="1"/>
    <xf numFmtId="0" fontId="17" fillId="0" borderId="0" xfId="0" applyFont="1"/>
    <xf numFmtId="0" fontId="16" fillId="0" borderId="0" xfId="0" applyFont="1" applyAlignment="1">
      <alignment horizontal="left" vertical="center" wrapText="1" readingOrder="1"/>
    </xf>
    <xf numFmtId="0" fontId="16" fillId="0" borderId="0" xfId="0" applyNumberFormat="1" applyFont="1" applyAlignment="1">
      <alignment horizontal="left" vertical="center" wrapText="1" readingOrder="1"/>
    </xf>
    <xf numFmtId="0" fontId="34" fillId="2" borderId="6" xfId="0" applyFont="1" applyFill="1" applyBorder="1" applyAlignment="1">
      <alignment horizontal="left" vertical="center" wrapText="1"/>
    </xf>
    <xf numFmtId="0" fontId="31" fillId="0" borderId="2" xfId="0" applyFont="1" applyFill="1" applyBorder="1" applyAlignment="1" applyProtection="1">
      <alignment horizontal="left" vertical="center" wrapText="1"/>
      <protection locked="0"/>
    </xf>
    <xf numFmtId="0" fontId="5" fillId="2" borderId="59" xfId="0" applyFont="1" applyFill="1" applyBorder="1" applyAlignment="1">
      <alignment horizontal="left" vertical="center" wrapText="1"/>
    </xf>
    <xf numFmtId="0" fontId="5" fillId="2" borderId="54" xfId="0" applyFont="1" applyFill="1" applyBorder="1" applyAlignment="1">
      <alignment vertical="center"/>
    </xf>
    <xf numFmtId="0" fontId="5" fillId="2" borderId="54" xfId="0" applyFont="1" applyFill="1" applyBorder="1" applyAlignment="1">
      <alignment horizontal="left" vertical="center" wrapText="1"/>
    </xf>
    <xf numFmtId="0" fontId="16" fillId="0" borderId="0" xfId="0" applyFont="1" applyAlignment="1">
      <alignment horizontal="justify" vertical="top" wrapText="1" shrinkToFit="1"/>
    </xf>
    <xf numFmtId="0" fontId="34" fillId="0" borderId="17" xfId="0" applyFont="1" applyBorder="1" applyAlignment="1">
      <alignment vertical="center"/>
    </xf>
    <xf numFmtId="0" fontId="34" fillId="0" borderId="59" xfId="0" applyFont="1" applyBorder="1" applyAlignment="1">
      <alignment vertical="center"/>
    </xf>
    <xf numFmtId="0" fontId="40" fillId="0" borderId="0" xfId="0" applyFont="1" applyBorder="1" applyAlignment="1">
      <alignment vertical="center"/>
    </xf>
    <xf numFmtId="0" fontId="31" fillId="0" borderId="38" xfId="0" applyFont="1" applyFill="1" applyBorder="1" applyAlignment="1" applyProtection="1">
      <alignment horizontal="left" vertical="center" wrapText="1"/>
      <protection locked="0"/>
    </xf>
    <xf numFmtId="0" fontId="31" fillId="0" borderId="60" xfId="0" applyFont="1" applyBorder="1" applyAlignment="1" applyProtection="1">
      <alignment horizontal="left" vertical="center"/>
      <protection locked="0"/>
    </xf>
    <xf numFmtId="0" fontId="31" fillId="0" borderId="61" xfId="0" applyFont="1" applyBorder="1" applyAlignment="1" applyProtection="1">
      <alignment horizontal="left" vertical="center"/>
      <protection locked="0"/>
    </xf>
    <xf numFmtId="0" fontId="6" fillId="0" borderId="0" xfId="0" applyFont="1" applyFill="1" applyBorder="1" applyAlignment="1">
      <alignment horizontal="right" vertical="center" wrapText="1" indent="1"/>
    </xf>
    <xf numFmtId="166" fontId="13" fillId="0" borderId="0" xfId="1" applyFont="1" applyFill="1" applyBorder="1" applyAlignment="1">
      <alignment horizontal="center" vertical="center" wrapText="1"/>
    </xf>
    <xf numFmtId="166" fontId="13" fillId="0" borderId="0" xfId="1" applyFont="1" applyFill="1" applyBorder="1" applyAlignment="1">
      <alignment horizontal="center" vertical="center"/>
    </xf>
    <xf numFmtId="168" fontId="13"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165" fontId="5" fillId="0" borderId="0" xfId="0" applyNumberFormat="1" applyFont="1" applyFill="1" applyBorder="1" applyAlignment="1">
      <alignment vertical="center"/>
    </xf>
    <xf numFmtId="0" fontId="21" fillId="0" borderId="0" xfId="0" applyFont="1" applyFill="1" applyBorder="1" applyAlignment="1" applyProtection="1">
      <alignment vertical="center" wrapText="1"/>
      <protection locked="0"/>
    </xf>
    <xf numFmtId="0" fontId="2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vertical="center"/>
    </xf>
    <xf numFmtId="0" fontId="6" fillId="2" borderId="24" xfId="0" applyFont="1" applyFill="1" applyBorder="1" applyAlignment="1">
      <alignment horizontal="left" vertical="center" wrapText="1"/>
    </xf>
    <xf numFmtId="166" fontId="0" fillId="0" borderId="0" xfId="1" applyFont="1" applyBorder="1" applyAlignment="1" applyProtection="1">
      <alignment horizontal="center" wrapText="1"/>
      <protection locked="0"/>
    </xf>
    <xf numFmtId="166" fontId="7" fillId="0" borderId="0" xfId="1" applyFont="1" applyBorder="1" applyAlignment="1" applyProtection="1">
      <alignment horizontal="center" wrapText="1"/>
      <protection locked="0"/>
    </xf>
    <xf numFmtId="166" fontId="0" fillId="0" borderId="0" xfId="1" applyFont="1" applyBorder="1" applyAlignment="1" applyProtection="1">
      <protection locked="0"/>
    </xf>
    <xf numFmtId="0" fontId="7" fillId="0" borderId="0" xfId="0" applyFont="1" applyBorder="1" applyAlignment="1">
      <alignment vertical="center"/>
    </xf>
    <xf numFmtId="0" fontId="7" fillId="0" borderId="46" xfId="0" applyFont="1" applyBorder="1" applyProtection="1">
      <protection locked="0"/>
    </xf>
    <xf numFmtId="0" fontId="22" fillId="2" borderId="51" xfId="0" applyFont="1" applyFill="1" applyBorder="1" applyAlignment="1">
      <alignment horizontal="center" vertical="center"/>
    </xf>
    <xf numFmtId="0" fontId="22" fillId="2" borderId="30" xfId="0" applyFont="1" applyFill="1" applyBorder="1" applyAlignment="1">
      <alignment horizontal="center" vertical="center"/>
    </xf>
    <xf numFmtId="0" fontId="5" fillId="2" borderId="41" xfId="0" applyFont="1" applyFill="1" applyBorder="1" applyAlignment="1">
      <alignment vertical="center"/>
    </xf>
    <xf numFmtId="0" fontId="6" fillId="2" borderId="17"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56" xfId="0" applyFont="1" applyFill="1" applyBorder="1" applyAlignment="1">
      <alignment horizontal="center" vertical="center"/>
    </xf>
    <xf numFmtId="0" fontId="0" fillId="0" borderId="0" xfId="0" applyFill="1" applyBorder="1"/>
    <xf numFmtId="0" fontId="0" fillId="0" borderId="0" xfId="0" applyBorder="1"/>
    <xf numFmtId="0" fontId="31" fillId="9" borderId="6" xfId="0" applyFont="1" applyFill="1" applyBorder="1" applyAlignment="1">
      <alignment horizontal="center" vertical="center" wrapText="1"/>
    </xf>
    <xf numFmtId="0" fontId="9" fillId="2" borderId="49" xfId="0" applyFont="1" applyFill="1" applyBorder="1" applyAlignment="1">
      <alignment horizontal="center" vertical="center"/>
    </xf>
    <xf numFmtId="0" fontId="9" fillId="2" borderId="62" xfId="0" applyFont="1" applyFill="1" applyBorder="1" applyAlignment="1">
      <alignment horizontal="center" vertical="center"/>
    </xf>
    <xf numFmtId="0" fontId="5" fillId="2" borderId="48" xfId="0" applyFont="1" applyFill="1" applyBorder="1" applyAlignment="1">
      <alignment vertical="center"/>
    </xf>
    <xf numFmtId="167" fontId="13" fillId="3" borderId="27" xfId="1" applyNumberFormat="1" applyFont="1" applyFill="1" applyBorder="1" applyAlignment="1">
      <alignment horizontal="center" vertical="center"/>
    </xf>
    <xf numFmtId="164" fontId="34" fillId="10" borderId="6" xfId="0" applyNumberFormat="1" applyFont="1" applyFill="1" applyBorder="1" applyAlignment="1">
      <alignment horizontal="center" vertical="center" wrapText="1"/>
    </xf>
    <xf numFmtId="164" fontId="41" fillId="3" borderId="44" xfId="1" applyNumberFormat="1" applyFont="1" applyFill="1" applyBorder="1" applyAlignment="1">
      <alignment horizontal="center" vertical="center"/>
    </xf>
    <xf numFmtId="164" fontId="41" fillId="10" borderId="44" xfId="0" applyNumberFormat="1" applyFont="1" applyFill="1" applyBorder="1" applyAlignment="1">
      <alignment horizontal="center" vertical="center" wrapText="1"/>
    </xf>
    <xf numFmtId="0" fontId="31" fillId="2" borderId="1" xfId="0" applyFont="1" applyFill="1" applyBorder="1" applyAlignment="1">
      <alignment horizontal="center" vertical="center"/>
    </xf>
    <xf numFmtId="164" fontId="34" fillId="3" borderId="2" xfId="1" applyNumberFormat="1" applyFont="1" applyFill="1" applyBorder="1" applyAlignment="1">
      <alignment horizontal="center" vertical="center"/>
    </xf>
    <xf numFmtId="165" fontId="5" fillId="0" borderId="6" xfId="0" applyNumberFormat="1" applyFont="1" applyFill="1" applyBorder="1" applyAlignment="1" applyProtection="1">
      <alignment horizontal="right" vertical="center" wrapText="1"/>
      <protection locked="0"/>
    </xf>
    <xf numFmtId="165" fontId="5" fillId="0" borderId="1" xfId="0" applyNumberFormat="1" applyFont="1" applyFill="1" applyBorder="1" applyAlignment="1" applyProtection="1">
      <alignment horizontal="right" vertical="center" wrapText="1"/>
      <protection locked="0"/>
    </xf>
    <xf numFmtId="165" fontId="5" fillId="3" borderId="52" xfId="0" applyNumberFormat="1" applyFont="1" applyFill="1" applyBorder="1" applyAlignment="1">
      <alignment horizontal="right" vertical="center"/>
    </xf>
    <xf numFmtId="0" fontId="5" fillId="0" borderId="4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165" fontId="5" fillId="0" borderId="44" xfId="0" applyNumberFormat="1" applyFont="1" applyFill="1" applyBorder="1" applyAlignment="1" applyProtection="1">
      <alignment horizontal="right" vertical="center" wrapText="1"/>
      <protection locked="0"/>
    </xf>
    <xf numFmtId="0" fontId="32" fillId="0" borderId="56" xfId="0" applyFont="1" applyBorder="1" applyAlignment="1">
      <alignment horizontal="center" vertical="center"/>
    </xf>
    <xf numFmtId="0" fontId="32" fillId="0" borderId="47" xfId="0" applyFont="1" applyBorder="1" applyAlignment="1">
      <alignment horizontal="center" vertical="center"/>
    </xf>
    <xf numFmtId="0" fontId="32" fillId="0" borderId="4" xfId="0" applyFont="1" applyBorder="1" applyAlignment="1">
      <alignment horizontal="center" vertical="center"/>
    </xf>
    <xf numFmtId="164" fontId="34" fillId="3" borderId="1" xfId="1" quotePrefix="1" applyNumberFormat="1" applyFont="1" applyFill="1" applyBorder="1" applyAlignment="1">
      <alignment horizontal="center" vertical="center"/>
    </xf>
    <xf numFmtId="164" fontId="41" fillId="3" borderId="1" xfId="1" applyNumberFormat="1" applyFont="1" applyFill="1" applyBorder="1" applyAlignment="1">
      <alignment horizontal="center" vertical="center"/>
    </xf>
    <xf numFmtId="164" fontId="41" fillId="3" borderId="44" xfId="1" quotePrefix="1" applyNumberFormat="1" applyFont="1" applyFill="1" applyBorder="1" applyAlignment="1">
      <alignment horizontal="center" vertical="center"/>
    </xf>
    <xf numFmtId="164" fontId="31" fillId="3" borderId="6" xfId="1" applyNumberFormat="1" applyFont="1" applyFill="1" applyBorder="1" applyAlignment="1">
      <alignment horizontal="center" vertical="center"/>
    </xf>
    <xf numFmtId="0" fontId="31" fillId="0" borderId="63" xfId="0" applyFont="1" applyBorder="1" applyAlignment="1" applyProtection="1">
      <alignment horizontal="left" vertical="center"/>
      <protection locked="0"/>
    </xf>
    <xf numFmtId="167" fontId="5" fillId="0" borderId="48" xfId="1" applyNumberFormat="1" applyFont="1" applyFill="1" applyBorder="1" applyAlignment="1" applyProtection="1">
      <alignment horizontal="center" vertical="center"/>
      <protection locked="0"/>
    </xf>
    <xf numFmtId="167" fontId="5" fillId="0" borderId="6" xfId="1" applyNumberFormat="1" applyFont="1" applyFill="1" applyBorder="1" applyAlignment="1" applyProtection="1">
      <alignment horizontal="center" vertical="center"/>
      <protection locked="0"/>
    </xf>
    <xf numFmtId="170" fontId="5" fillId="0" borderId="6" xfId="0" applyNumberFormat="1" applyFont="1" applyBorder="1" applyAlignment="1" applyProtection="1">
      <alignment horizontal="center" wrapText="1"/>
      <protection locked="0"/>
    </xf>
    <xf numFmtId="170" fontId="5" fillId="0" borderId="64" xfId="0" applyNumberFormat="1" applyFont="1" applyBorder="1" applyAlignment="1">
      <alignment horizontal="center" wrapText="1"/>
    </xf>
    <xf numFmtId="0" fontId="39" fillId="0" borderId="40" xfId="0" applyFont="1" applyFill="1" applyBorder="1" applyAlignment="1">
      <alignment horizontal="center" vertical="center"/>
    </xf>
    <xf numFmtId="0" fontId="38" fillId="0" borderId="0" xfId="0" applyNumberFormat="1" applyFont="1" applyFill="1" applyBorder="1" applyAlignment="1">
      <alignment horizontal="right"/>
    </xf>
    <xf numFmtId="0" fontId="39" fillId="0" borderId="0" xfId="0" applyFont="1" applyFill="1" applyBorder="1" applyAlignment="1">
      <alignment horizontal="right"/>
    </xf>
    <xf numFmtId="164" fontId="43" fillId="0" borderId="0" xfId="1" applyNumberFormat="1" applyFont="1" applyFill="1" applyBorder="1" applyAlignment="1">
      <alignment horizontal="center"/>
    </xf>
    <xf numFmtId="167" fontId="40" fillId="0" borderId="0" xfId="0" applyNumberFormat="1" applyFont="1" applyFill="1" applyBorder="1" applyAlignment="1">
      <alignment horizontal="center"/>
    </xf>
    <xf numFmtId="0" fontId="38" fillId="2" borderId="6" xfId="0" applyFont="1" applyFill="1" applyBorder="1" applyAlignment="1">
      <alignment horizontal="left" vertical="center"/>
    </xf>
    <xf numFmtId="0" fontId="40" fillId="2" borderId="6" xfId="0" applyFont="1" applyFill="1" applyBorder="1" applyAlignment="1">
      <alignment vertical="center"/>
    </xf>
    <xf numFmtId="0" fontId="40" fillId="2" borderId="65" xfId="0" applyFont="1" applyFill="1" applyBorder="1" applyAlignment="1">
      <alignment vertical="center"/>
    </xf>
    <xf numFmtId="167" fontId="40" fillId="0" borderId="62" xfId="0" applyNumberFormat="1" applyFont="1" applyFill="1" applyBorder="1" applyAlignment="1">
      <alignment horizontal="center"/>
    </xf>
    <xf numFmtId="0" fontId="44" fillId="0" borderId="62" xfId="0" applyFont="1" applyFill="1" applyBorder="1" applyAlignment="1">
      <alignment horizontal="center"/>
    </xf>
    <xf numFmtId="2" fontId="34" fillId="3" borderId="6" xfId="0" applyNumberFormat="1" applyFont="1" applyFill="1" applyBorder="1" applyAlignment="1">
      <alignment horizontal="center" vertical="center" wrapText="1"/>
    </xf>
    <xf numFmtId="0" fontId="0" fillId="0" borderId="6" xfId="0" applyBorder="1" applyAlignment="1">
      <alignment horizontal="center" vertical="center"/>
    </xf>
    <xf numFmtId="0" fontId="17" fillId="0" borderId="0" xfId="0" applyFont="1" applyAlignment="1">
      <alignment horizontal="left" vertical="center" wrapText="1" readingOrder="1"/>
    </xf>
    <xf numFmtId="0" fontId="33" fillId="0" borderId="0" xfId="0" applyNumberFormat="1" applyFont="1" applyBorder="1" applyAlignment="1">
      <alignment horizontal="right"/>
    </xf>
    <xf numFmtId="166" fontId="33" fillId="0" borderId="0" xfId="0" applyNumberFormat="1" applyFont="1" applyBorder="1" applyAlignment="1">
      <alignment horizontal="center"/>
    </xf>
    <xf numFmtId="0" fontId="33" fillId="0" borderId="0" xfId="0" applyNumberFormat="1" applyFont="1" applyBorder="1" applyAlignment="1">
      <alignment horizontal="center"/>
    </xf>
    <xf numFmtId="0" fontId="0" fillId="0" borderId="11" xfId="0" applyBorder="1"/>
    <xf numFmtId="0" fontId="31" fillId="2" borderId="13" xfId="0" applyFont="1" applyFill="1" applyBorder="1" applyAlignment="1">
      <alignment horizontal="left" vertical="center"/>
    </xf>
    <xf numFmtId="0" fontId="33" fillId="2" borderId="22" xfId="0" applyFont="1" applyFill="1" applyBorder="1" applyAlignment="1">
      <alignment horizontal="center" vertical="center"/>
    </xf>
    <xf numFmtId="0" fontId="33" fillId="2" borderId="66" xfId="0" applyFont="1" applyFill="1" applyBorder="1" applyAlignment="1">
      <alignment horizontal="center" vertical="center"/>
    </xf>
    <xf numFmtId="2" fontId="15" fillId="0" borderId="0" xfId="0" applyNumberFormat="1" applyFont="1"/>
    <xf numFmtId="164" fontId="34" fillId="10" borderId="2" xfId="0" applyNumberFormat="1" applyFont="1" applyFill="1" applyBorder="1" applyAlignment="1">
      <alignment horizontal="center" vertical="center" wrapText="1"/>
    </xf>
    <xf numFmtId="164" fontId="31" fillId="10" borderId="1" xfId="0" applyNumberFormat="1" applyFont="1" applyFill="1" applyBorder="1" applyAlignment="1">
      <alignment horizontal="center" vertical="center" wrapText="1"/>
    </xf>
    <xf numFmtId="164" fontId="31" fillId="10" borderId="2" xfId="0" applyNumberFormat="1" applyFont="1" applyFill="1" applyBorder="1" applyAlignment="1">
      <alignment horizontal="center" vertical="center" wrapText="1"/>
    </xf>
    <xf numFmtId="167" fontId="31" fillId="10" borderId="2" xfId="0" applyNumberFormat="1" applyFont="1" applyFill="1" applyBorder="1" applyAlignment="1">
      <alignment horizontal="center" vertical="center" wrapText="1"/>
    </xf>
    <xf numFmtId="164" fontId="34" fillId="10" borderId="1" xfId="0" applyNumberFormat="1" applyFont="1" applyFill="1" applyBorder="1" applyAlignment="1">
      <alignment horizontal="center" vertical="center" wrapText="1"/>
    </xf>
    <xf numFmtId="167" fontId="31" fillId="10" borderId="67" xfId="0" applyNumberFormat="1" applyFont="1" applyFill="1" applyBorder="1" applyAlignment="1">
      <alignment horizontal="center" vertical="center" wrapText="1"/>
    </xf>
    <xf numFmtId="164" fontId="31" fillId="10" borderId="67" xfId="0" applyNumberFormat="1" applyFont="1" applyFill="1" applyBorder="1" applyAlignment="1">
      <alignment horizontal="center" vertical="center" wrapText="1"/>
    </xf>
    <xf numFmtId="164" fontId="34" fillId="10" borderId="67" xfId="0" applyNumberFormat="1" applyFont="1" applyFill="1" applyBorder="1" applyAlignment="1">
      <alignment horizontal="center" vertical="center" wrapText="1"/>
    </xf>
    <xf numFmtId="166" fontId="0" fillId="0" borderId="54" xfId="1" applyFont="1" applyBorder="1" applyAlignment="1" applyProtection="1">
      <alignment horizontal="center" wrapText="1"/>
      <protection locked="0"/>
    </xf>
    <xf numFmtId="0" fontId="0" fillId="2" borderId="12" xfId="0" applyFill="1" applyBorder="1" applyAlignment="1">
      <alignment horizontal="center" wrapText="1"/>
    </xf>
    <xf numFmtId="0" fontId="5" fillId="2" borderId="45" xfId="0" applyFont="1" applyFill="1" applyBorder="1" applyAlignment="1">
      <alignment vertical="center"/>
    </xf>
    <xf numFmtId="0" fontId="5" fillId="2" borderId="45" xfId="0" applyFont="1" applyFill="1" applyBorder="1" applyAlignment="1">
      <alignment vertical="center" wrapText="1"/>
    </xf>
    <xf numFmtId="0" fontId="5" fillId="2" borderId="61" xfId="0" applyFont="1" applyFill="1" applyBorder="1" applyAlignment="1">
      <alignment vertical="center"/>
    </xf>
    <xf numFmtId="0" fontId="22" fillId="2" borderId="22" xfId="0" applyFont="1" applyFill="1" applyBorder="1" applyAlignment="1">
      <alignment horizontal="center" vertical="center"/>
    </xf>
    <xf numFmtId="0" fontId="5" fillId="2" borderId="58" xfId="0" applyFont="1" applyFill="1" applyBorder="1" applyAlignment="1">
      <alignment horizontal="center" vertical="center" wrapText="1"/>
    </xf>
    <xf numFmtId="4" fontId="5" fillId="2" borderId="58" xfId="1" applyNumberFormat="1" applyFont="1" applyFill="1" applyBorder="1" applyAlignment="1">
      <alignment horizontal="right" vertical="center"/>
    </xf>
    <xf numFmtId="167" fontId="5" fillId="0" borderId="58" xfId="1" applyNumberFormat="1" applyFont="1" applyFill="1" applyBorder="1" applyAlignment="1" applyProtection="1">
      <alignment horizontal="center" vertical="center"/>
      <protection locked="0"/>
    </xf>
    <xf numFmtId="167" fontId="5" fillId="4" borderId="4" xfId="0" applyNumberFormat="1" applyFont="1" applyFill="1" applyBorder="1" applyAlignment="1" applyProtection="1">
      <alignment horizontal="center"/>
      <protection locked="0"/>
    </xf>
    <xf numFmtId="164" fontId="31" fillId="3" borderId="45" xfId="1" applyNumberFormat="1" applyFont="1" applyFill="1" applyBorder="1" applyAlignment="1">
      <alignment horizontal="center" vertical="center"/>
    </xf>
    <xf numFmtId="164" fontId="31" fillId="3" borderId="2" xfId="1" applyNumberFormat="1" applyFont="1" applyFill="1" applyBorder="1" applyAlignment="1">
      <alignment horizontal="center" vertical="center"/>
    </xf>
    <xf numFmtId="0" fontId="6" fillId="2" borderId="68" xfId="0" applyFont="1" applyFill="1" applyBorder="1" applyAlignment="1">
      <alignment vertical="center" wrapText="1"/>
    </xf>
    <xf numFmtId="0" fontId="5" fillId="2" borderId="51" xfId="0" applyFont="1" applyFill="1" applyBorder="1" applyAlignment="1">
      <alignment horizontal="center" vertical="center" wrapText="1"/>
    </xf>
    <xf numFmtId="9" fontId="5" fillId="0" borderId="6" xfId="1" applyNumberFormat="1" applyFont="1" applyFill="1" applyBorder="1" applyAlignment="1" applyProtection="1">
      <alignment horizontal="center" vertical="center"/>
      <protection locked="0"/>
    </xf>
    <xf numFmtId="167" fontId="5" fillId="0" borderId="56" xfId="1" applyNumberFormat="1" applyFont="1" applyBorder="1" applyAlignment="1" applyProtection="1">
      <alignment horizontal="center" vertical="center"/>
      <protection locked="0"/>
    </xf>
    <xf numFmtId="167" fontId="5" fillId="0" borderId="56" xfId="1" applyNumberFormat="1" applyFont="1" applyBorder="1" applyAlignment="1" applyProtection="1">
      <alignment horizontal="center"/>
      <protection locked="0"/>
    </xf>
    <xf numFmtId="167" fontId="5" fillId="4" borderId="6" xfId="0" applyNumberFormat="1" applyFont="1" applyFill="1" applyBorder="1" applyAlignment="1" applyProtection="1">
      <alignment horizontal="center" vertical="center" wrapText="1"/>
      <protection locked="0"/>
    </xf>
    <xf numFmtId="167" fontId="5" fillId="4" borderId="6" xfId="0" applyNumberFormat="1" applyFont="1" applyFill="1" applyBorder="1" applyAlignment="1" applyProtection="1">
      <alignment horizontal="center"/>
      <protection locked="0"/>
    </xf>
    <xf numFmtId="167" fontId="5" fillId="0" borderId="6" xfId="0" applyNumberFormat="1" applyFont="1" applyFill="1" applyBorder="1" applyAlignment="1" applyProtection="1">
      <alignment horizontal="center" vertical="center" wrapText="1"/>
      <protection locked="0"/>
    </xf>
    <xf numFmtId="9" fontId="5" fillId="0" borderId="6" xfId="0" applyNumberFormat="1" applyFont="1" applyFill="1" applyBorder="1" applyAlignment="1" applyProtection="1">
      <alignment horizontal="center" vertical="center" wrapText="1"/>
      <protection locked="0"/>
    </xf>
    <xf numFmtId="9" fontId="5" fillId="0" borderId="6" xfId="0" applyNumberFormat="1" applyFont="1" applyBorder="1" applyAlignment="1" applyProtection="1">
      <alignment horizontal="center"/>
      <protection locked="0"/>
    </xf>
    <xf numFmtId="9" fontId="5" fillId="4" borderId="6" xfId="0" applyNumberFormat="1" applyFont="1" applyFill="1" applyBorder="1" applyAlignment="1" applyProtection="1">
      <alignment horizontal="center" vertical="center" wrapText="1"/>
      <protection locked="0"/>
    </xf>
    <xf numFmtId="9" fontId="5" fillId="4" borderId="6" xfId="0" applyNumberFormat="1" applyFont="1" applyFill="1" applyBorder="1" applyAlignment="1" applyProtection="1">
      <alignment horizontal="center"/>
      <protection locked="0"/>
    </xf>
    <xf numFmtId="167" fontId="5" fillId="3" borderId="64" xfId="1" applyNumberFormat="1" applyFont="1" applyFill="1" applyBorder="1" applyAlignment="1">
      <alignment horizontal="center"/>
    </xf>
    <xf numFmtId="167" fontId="5" fillId="3" borderId="44" xfId="1" applyNumberFormat="1" applyFont="1" applyFill="1" applyBorder="1" applyAlignment="1">
      <alignment horizontal="center" vertical="center"/>
    </xf>
    <xf numFmtId="167" fontId="5" fillId="3" borderId="69" xfId="1" applyNumberFormat="1" applyFont="1" applyFill="1" applyBorder="1" applyAlignment="1">
      <alignment horizontal="center" vertical="center"/>
    </xf>
    <xf numFmtId="167" fontId="5" fillId="3" borderId="10" xfId="0" applyNumberFormat="1" applyFont="1" applyFill="1" applyBorder="1" applyAlignment="1">
      <alignment horizontal="center" vertical="center" wrapText="1"/>
    </xf>
    <xf numFmtId="167" fontId="5" fillId="3" borderId="8" xfId="0" applyNumberFormat="1" applyFont="1" applyFill="1" applyBorder="1" applyAlignment="1">
      <alignment horizontal="center" vertical="center" wrapText="1"/>
    </xf>
    <xf numFmtId="167" fontId="5" fillId="3" borderId="9" xfId="0" applyNumberFormat="1" applyFont="1" applyFill="1" applyBorder="1" applyAlignment="1">
      <alignment horizontal="center" vertical="center" wrapText="1"/>
    </xf>
    <xf numFmtId="167" fontId="5" fillId="12" borderId="7" xfId="0" applyNumberFormat="1" applyFont="1" applyFill="1" applyBorder="1" applyAlignment="1">
      <alignment horizontal="center" vertical="center" wrapText="1"/>
    </xf>
    <xf numFmtId="167" fontId="5" fillId="4" borderId="52" xfId="0" applyNumberFormat="1" applyFont="1" applyFill="1" applyBorder="1" applyAlignment="1" applyProtection="1">
      <alignment horizontal="center"/>
      <protection locked="0"/>
    </xf>
    <xf numFmtId="167" fontId="5" fillId="4" borderId="45" xfId="0" applyNumberFormat="1" applyFont="1" applyFill="1" applyBorder="1" applyAlignment="1" applyProtection="1">
      <alignment horizontal="center"/>
      <protection locked="0"/>
    </xf>
    <xf numFmtId="167" fontId="5" fillId="3" borderId="41" xfId="0" applyNumberFormat="1" applyFont="1" applyFill="1" applyBorder="1" applyAlignment="1">
      <alignment horizontal="center"/>
    </xf>
    <xf numFmtId="167" fontId="5" fillId="3" borderId="21" xfId="0" applyNumberFormat="1" applyFont="1" applyFill="1" applyBorder="1" applyAlignment="1">
      <alignment horizontal="center"/>
    </xf>
    <xf numFmtId="0" fontId="5" fillId="2" borderId="45" xfId="0" applyFont="1" applyFill="1" applyBorder="1" applyAlignment="1">
      <alignment horizontal="center" vertical="center" wrapText="1"/>
    </xf>
    <xf numFmtId="4" fontId="5" fillId="2" borderId="21" xfId="1" applyNumberFormat="1" applyFont="1" applyFill="1" applyBorder="1" applyAlignment="1">
      <alignment horizontal="center" wrapText="1"/>
    </xf>
    <xf numFmtId="167" fontId="5" fillId="11" borderId="14" xfId="1" applyNumberFormat="1" applyFont="1" applyFill="1" applyBorder="1" applyAlignment="1" applyProtection="1">
      <alignment horizontal="center" vertical="center"/>
      <protection locked="0"/>
    </xf>
    <xf numFmtId="167" fontId="5" fillId="11" borderId="49" xfId="1" applyNumberFormat="1" applyFont="1" applyFill="1" applyBorder="1" applyAlignment="1" applyProtection="1">
      <alignment horizontal="center" vertical="center"/>
      <protection locked="0"/>
    </xf>
    <xf numFmtId="167" fontId="5" fillId="11" borderId="49" xfId="0" applyNumberFormat="1" applyFont="1" applyFill="1" applyBorder="1" applyAlignment="1" applyProtection="1">
      <alignment horizontal="center" vertical="center"/>
      <protection locked="0"/>
    </xf>
    <xf numFmtId="167" fontId="5" fillId="0" borderId="45" xfId="0" applyNumberFormat="1" applyFont="1" applyBorder="1" applyAlignment="1" applyProtection="1">
      <alignment horizontal="center"/>
      <protection locked="0"/>
    </xf>
    <xf numFmtId="9" fontId="5" fillId="0" borderId="45" xfId="0" applyNumberFormat="1" applyFont="1" applyBorder="1" applyAlignment="1" applyProtection="1">
      <alignment horizontal="center"/>
      <protection locked="0"/>
    </xf>
    <xf numFmtId="167" fontId="5" fillId="11" borderId="41" xfId="0" applyNumberFormat="1" applyFont="1" applyFill="1" applyBorder="1" applyAlignment="1">
      <alignment horizontal="center"/>
    </xf>
    <xf numFmtId="9" fontId="5" fillId="0" borderId="45" xfId="1" applyNumberFormat="1" applyFont="1" applyFill="1" applyBorder="1" applyAlignment="1" applyProtection="1">
      <alignment horizontal="center" vertical="center"/>
      <protection locked="0"/>
    </xf>
    <xf numFmtId="167" fontId="5" fillId="3" borderId="41" xfId="1" applyNumberFormat="1" applyFont="1" applyFill="1" applyBorder="1" applyAlignment="1">
      <alignment horizontal="center"/>
    </xf>
    <xf numFmtId="167" fontId="5" fillId="0" borderId="45" xfId="1" applyNumberFormat="1" applyFont="1" applyFill="1" applyBorder="1" applyAlignment="1" applyProtection="1">
      <alignment horizontal="center" vertical="center"/>
      <protection locked="0"/>
    </xf>
    <xf numFmtId="0" fontId="22" fillId="2" borderId="19" xfId="0" applyFont="1" applyFill="1" applyBorder="1" applyAlignment="1">
      <alignment horizontal="center" vertical="center"/>
    </xf>
    <xf numFmtId="0" fontId="5" fillId="2" borderId="20" xfId="0" applyFont="1" applyFill="1" applyBorder="1" applyAlignment="1">
      <alignment horizontal="center" vertical="center" wrapText="1"/>
    </xf>
    <xf numFmtId="4" fontId="5" fillId="2" borderId="20" xfId="1" applyNumberFormat="1" applyFont="1" applyFill="1" applyBorder="1" applyAlignment="1">
      <alignment horizontal="right" vertical="center"/>
    </xf>
    <xf numFmtId="167" fontId="5" fillId="3" borderId="20" xfId="1" applyNumberFormat="1" applyFont="1" applyFill="1" applyBorder="1" applyAlignment="1">
      <alignment horizontal="center" vertical="center"/>
    </xf>
    <xf numFmtId="0" fontId="22" fillId="2" borderId="48" xfId="0" applyFont="1" applyFill="1" applyBorder="1" applyAlignment="1">
      <alignment horizontal="center" vertical="center"/>
    </xf>
    <xf numFmtId="0" fontId="5" fillId="2" borderId="70" xfId="0" applyFont="1" applyFill="1" applyBorder="1" applyAlignment="1">
      <alignment horizontal="center" vertical="center"/>
    </xf>
    <xf numFmtId="167" fontId="5" fillId="12" borderId="71" xfId="0" applyNumberFormat="1" applyFont="1" applyFill="1" applyBorder="1" applyAlignment="1">
      <alignment horizontal="center" vertical="center" wrapText="1"/>
    </xf>
    <xf numFmtId="0" fontId="22" fillId="2" borderId="41" xfId="0" applyFont="1" applyFill="1" applyBorder="1" applyAlignment="1">
      <alignment horizontal="center" vertical="center"/>
    </xf>
    <xf numFmtId="0" fontId="5" fillId="2" borderId="68" xfId="0" applyFont="1" applyFill="1" applyBorder="1" applyAlignment="1">
      <alignment horizontal="center" vertical="center" wrapText="1"/>
    </xf>
    <xf numFmtId="167" fontId="5" fillId="3" borderId="45" xfId="1" applyNumberFormat="1" applyFont="1" applyFill="1" applyBorder="1" applyAlignment="1">
      <alignment horizontal="center" vertical="center"/>
    </xf>
    <xf numFmtId="167" fontId="5" fillId="3" borderId="52" xfId="0" applyNumberFormat="1" applyFont="1" applyFill="1" applyBorder="1" applyAlignment="1">
      <alignment horizontal="center"/>
    </xf>
    <xf numFmtId="4" fontId="5" fillId="2" borderId="21" xfId="1" applyNumberFormat="1" applyFont="1" applyFill="1" applyBorder="1" applyAlignment="1">
      <alignment horizontal="center" vertical="center" wrapText="1"/>
    </xf>
    <xf numFmtId="167" fontId="5" fillId="3" borderId="42" xfId="1" applyNumberFormat="1" applyFont="1" applyFill="1" applyBorder="1" applyAlignment="1">
      <alignment horizontal="center" vertical="center"/>
    </xf>
    <xf numFmtId="167" fontId="5" fillId="3" borderId="72" xfId="0" applyNumberFormat="1" applyFont="1" applyFill="1" applyBorder="1" applyAlignment="1">
      <alignment horizontal="center" vertical="center" wrapText="1"/>
    </xf>
    <xf numFmtId="0" fontId="22" fillId="2" borderId="52" xfId="0" applyFont="1" applyFill="1" applyBorder="1" applyAlignment="1">
      <alignment horizontal="center" vertical="center"/>
    </xf>
    <xf numFmtId="167" fontId="5" fillId="3" borderId="73" xfId="1" applyNumberFormat="1" applyFont="1" applyFill="1" applyBorder="1" applyAlignment="1">
      <alignment horizontal="center" vertical="center"/>
    </xf>
    <xf numFmtId="0" fontId="22" fillId="2" borderId="68" xfId="0" applyFont="1" applyFill="1" applyBorder="1" applyAlignment="1">
      <alignment horizontal="center" vertical="center"/>
    </xf>
    <xf numFmtId="4" fontId="5" fillId="2" borderId="20" xfId="1" applyNumberFormat="1" applyFont="1" applyFill="1" applyBorder="1" applyAlignment="1">
      <alignment vertical="center"/>
    </xf>
    <xf numFmtId="167" fontId="5" fillId="3" borderId="72" xfId="1" applyNumberFormat="1" applyFont="1" applyFill="1" applyBorder="1" applyAlignment="1">
      <alignment horizontal="center" vertical="center"/>
    </xf>
    <xf numFmtId="0" fontId="5" fillId="2" borderId="68" xfId="0" applyFont="1" applyFill="1" applyBorder="1" applyAlignment="1">
      <alignment horizontal="center" vertical="center"/>
    </xf>
    <xf numFmtId="4" fontId="5" fillId="2" borderId="47" xfId="1" applyNumberFormat="1" applyFont="1" applyFill="1" applyBorder="1" applyAlignment="1">
      <alignment horizontal="center" vertical="center" wrapText="1"/>
    </xf>
    <xf numFmtId="167" fontId="5" fillId="0" borderId="56" xfId="0" applyNumberFormat="1" applyFont="1" applyBorder="1" applyAlignment="1" applyProtection="1">
      <alignment horizontal="center" vertical="center"/>
      <protection locked="0"/>
    </xf>
    <xf numFmtId="167" fontId="5" fillId="11" borderId="58" xfId="0" applyNumberFormat="1" applyFont="1" applyFill="1" applyBorder="1" applyAlignment="1" applyProtection="1">
      <alignment horizontal="center" vertical="center"/>
      <protection locked="0"/>
    </xf>
    <xf numFmtId="167" fontId="5" fillId="3" borderId="53" xfId="0" applyNumberFormat="1" applyFont="1" applyFill="1" applyBorder="1" applyAlignment="1">
      <alignment horizontal="center" vertical="center" wrapText="1"/>
    </xf>
    <xf numFmtId="0" fontId="5" fillId="2" borderId="31" xfId="0" applyFont="1" applyFill="1" applyBorder="1" applyAlignment="1">
      <alignment horizontal="center" vertical="center"/>
    </xf>
    <xf numFmtId="0" fontId="5" fillId="2" borderId="43" xfId="0" applyFont="1" applyFill="1" applyBorder="1" applyAlignment="1">
      <alignment horizontal="center" vertical="center"/>
    </xf>
    <xf numFmtId="0" fontId="5" fillId="12" borderId="41" xfId="0" applyFont="1" applyFill="1" applyBorder="1" applyAlignment="1" applyProtection="1">
      <alignment vertical="center" wrapText="1"/>
      <protection locked="0"/>
    </xf>
    <xf numFmtId="167" fontId="5" fillId="11" borderId="41" xfId="1" applyNumberFormat="1" applyFont="1" applyFill="1" applyBorder="1" applyAlignment="1" applyProtection="1">
      <alignment horizontal="center" vertical="center"/>
    </xf>
    <xf numFmtId="167" fontId="5" fillId="11" borderId="17" xfId="1" applyNumberFormat="1" applyFont="1" applyFill="1" applyBorder="1" applyAlignment="1" applyProtection="1">
      <alignment horizontal="center" vertical="center"/>
    </xf>
    <xf numFmtId="167" fontId="5" fillId="11" borderId="6" xfId="1" applyNumberFormat="1" applyFont="1" applyFill="1" applyBorder="1" applyAlignment="1" applyProtection="1">
      <alignment horizontal="center" vertical="center"/>
    </xf>
    <xf numFmtId="167" fontId="5" fillId="11" borderId="45" xfId="1" applyNumberFormat="1" applyFont="1" applyFill="1" applyBorder="1" applyAlignment="1" applyProtection="1">
      <alignment horizontal="center" vertical="center"/>
    </xf>
    <xf numFmtId="167" fontId="5" fillId="11" borderId="65" xfId="1" applyNumberFormat="1" applyFont="1" applyFill="1" applyBorder="1" applyAlignment="1" applyProtection="1">
      <alignment horizontal="center" vertical="center"/>
    </xf>
    <xf numFmtId="167" fontId="5" fillId="11" borderId="41" xfId="1" applyNumberFormat="1" applyFont="1" applyFill="1" applyBorder="1" applyAlignment="1" applyProtection="1">
      <alignment horizontal="center"/>
    </xf>
    <xf numFmtId="167" fontId="5" fillId="11" borderId="14" xfId="1" applyNumberFormat="1" applyFont="1" applyFill="1" applyBorder="1" applyAlignment="1" applyProtection="1">
      <alignment horizontal="center" vertical="center"/>
    </xf>
    <xf numFmtId="167" fontId="5" fillId="11" borderId="49" xfId="1" applyNumberFormat="1" applyFont="1" applyFill="1" applyBorder="1" applyAlignment="1" applyProtection="1">
      <alignment horizontal="center" vertical="center"/>
    </xf>
    <xf numFmtId="167" fontId="5" fillId="11" borderId="58" xfId="0" applyNumberFormat="1" applyFont="1" applyFill="1" applyBorder="1" applyAlignment="1" applyProtection="1">
      <alignment horizontal="center" vertical="center"/>
    </xf>
    <xf numFmtId="167" fontId="5" fillId="11" borderId="49" xfId="0" applyNumberFormat="1" applyFont="1" applyFill="1" applyBorder="1" applyAlignment="1" applyProtection="1">
      <alignment horizontal="center" vertical="center"/>
    </xf>
    <xf numFmtId="167" fontId="5" fillId="11" borderId="40" xfId="0" applyNumberFormat="1" applyFont="1" applyFill="1" applyBorder="1" applyAlignment="1" applyProtection="1">
      <alignment horizontal="center"/>
    </xf>
    <xf numFmtId="167" fontId="5" fillId="11" borderId="68" xfId="0" applyNumberFormat="1" applyFont="1" applyFill="1" applyBorder="1" applyAlignment="1" applyProtection="1">
      <alignment horizontal="center"/>
    </xf>
    <xf numFmtId="167" fontId="5" fillId="11" borderId="41" xfId="0" applyNumberFormat="1" applyFont="1" applyFill="1" applyBorder="1" applyAlignment="1" applyProtection="1">
      <alignment horizontal="center"/>
    </xf>
    <xf numFmtId="9" fontId="5" fillId="3" borderId="20" xfId="2" applyFont="1" applyFill="1" applyBorder="1" applyAlignment="1">
      <alignment horizontal="center" vertical="center"/>
    </xf>
    <xf numFmtId="9" fontId="5" fillId="3" borderId="69" xfId="2" applyFont="1" applyFill="1" applyBorder="1" applyAlignment="1">
      <alignment horizontal="center" vertical="center"/>
    </xf>
    <xf numFmtId="9" fontId="5" fillId="3" borderId="9" xfId="2" applyFont="1" applyFill="1" applyBorder="1" applyAlignment="1">
      <alignment horizontal="center" vertical="center"/>
    </xf>
    <xf numFmtId="9" fontId="5" fillId="3" borderId="41" xfId="2" applyFont="1" applyFill="1" applyBorder="1" applyAlignment="1">
      <alignment horizontal="center"/>
    </xf>
    <xf numFmtId="9" fontId="5" fillId="3" borderId="72" xfId="2" applyFont="1" applyFill="1" applyBorder="1" applyAlignment="1">
      <alignment horizontal="center" vertical="center"/>
    </xf>
    <xf numFmtId="9" fontId="5" fillId="3" borderId="64" xfId="2" applyFont="1" applyFill="1" applyBorder="1" applyAlignment="1">
      <alignment horizontal="center"/>
    </xf>
    <xf numFmtId="9" fontId="5" fillId="3" borderId="72" xfId="2" applyFont="1" applyFill="1" applyBorder="1" applyAlignment="1">
      <alignment horizontal="center" vertical="center" wrapText="1"/>
    </xf>
    <xf numFmtId="9" fontId="5" fillId="3" borderId="21" xfId="2" applyFont="1" applyFill="1" applyBorder="1" applyAlignment="1">
      <alignment horizontal="center"/>
    </xf>
    <xf numFmtId="9" fontId="5" fillId="3" borderId="9" xfId="2" applyFont="1" applyFill="1" applyBorder="1" applyAlignment="1">
      <alignment horizontal="center" vertical="center" wrapText="1"/>
    </xf>
    <xf numFmtId="169" fontId="5" fillId="4" borderId="69" xfId="1" applyNumberFormat="1" applyFont="1" applyFill="1" applyBorder="1" applyAlignment="1" applyProtection="1">
      <alignment horizontal="center" vertical="center" wrapText="1"/>
      <protection locked="0"/>
    </xf>
    <xf numFmtId="169" fontId="5" fillId="4" borderId="42" xfId="1" applyNumberFormat="1" applyFont="1" applyFill="1" applyBorder="1" applyAlignment="1" applyProtection="1">
      <alignment horizontal="center" vertical="center" wrapText="1"/>
      <protection locked="0"/>
    </xf>
    <xf numFmtId="169" fontId="5" fillId="4" borderId="69" xfId="1" applyNumberFormat="1" applyFont="1" applyFill="1" applyBorder="1" applyAlignment="1" applyProtection="1">
      <alignment horizontal="center" vertical="center" wrapText="1"/>
    </xf>
    <xf numFmtId="169" fontId="5" fillId="4" borderId="42" xfId="1" applyNumberFormat="1" applyFont="1" applyFill="1" applyBorder="1" applyAlignment="1" applyProtection="1">
      <alignment horizontal="center" vertical="center" wrapText="1"/>
    </xf>
    <xf numFmtId="0" fontId="1" fillId="0" borderId="0" xfId="0" applyFont="1"/>
    <xf numFmtId="0" fontId="4" fillId="0" borderId="6" xfId="0" applyFont="1" applyBorder="1" applyAlignment="1">
      <alignment vertical="center"/>
    </xf>
    <xf numFmtId="0" fontId="0" fillId="0" borderId="6" xfId="0" quotePrefix="1" applyBorder="1" applyAlignment="1">
      <alignment horizontal="center" vertical="center"/>
    </xf>
    <xf numFmtId="0" fontId="0" fillId="0" borderId="6" xfId="0"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167" fontId="13" fillId="3" borderId="26"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0" fontId="34" fillId="0" borderId="77" xfId="0" applyFont="1" applyBorder="1" applyAlignment="1" applyProtection="1">
      <alignment horizontal="left" vertical="center"/>
      <protection locked="0"/>
    </xf>
    <xf numFmtId="0" fontId="0" fillId="0" borderId="77" xfId="0" applyBorder="1" applyAlignment="1">
      <alignment horizontal="left" vertical="center"/>
    </xf>
    <xf numFmtId="0" fontId="31" fillId="2" borderId="52" xfId="0" applyFont="1" applyFill="1" applyBorder="1" applyAlignment="1">
      <alignment horizontal="right" vertical="center" wrapText="1"/>
    </xf>
    <xf numFmtId="0" fontId="33" fillId="2" borderId="47" xfId="0" applyFont="1" applyFill="1" applyBorder="1" applyAlignment="1">
      <alignment horizontal="right" vertical="center" wrapText="1"/>
    </xf>
    <xf numFmtId="0" fontId="33" fillId="2" borderId="4" xfId="0" applyFont="1" applyFill="1" applyBorder="1" applyAlignment="1">
      <alignment horizontal="right" vertical="center" wrapText="1"/>
    </xf>
    <xf numFmtId="0" fontId="31" fillId="2" borderId="23"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0" fillId="0" borderId="22" xfId="0" applyBorder="1" applyAlignment="1">
      <alignment vertical="center" wrapText="1"/>
    </xf>
    <xf numFmtId="0" fontId="0" fillId="0" borderId="66" xfId="0" applyBorder="1" applyAlignment="1">
      <alignment vertical="center" wrapText="1"/>
    </xf>
    <xf numFmtId="164" fontId="40" fillId="0" borderId="40" xfId="0" applyNumberFormat="1" applyFont="1" applyFill="1" applyBorder="1" applyAlignment="1">
      <alignment horizontal="center"/>
    </xf>
    <xf numFmtId="164" fontId="40" fillId="0" borderId="0" xfId="0" applyNumberFormat="1" applyFont="1" applyFill="1" applyBorder="1" applyAlignment="1">
      <alignment horizontal="center"/>
    </xf>
    <xf numFmtId="0" fontId="34" fillId="0" borderId="0" xfId="0" applyFont="1" applyBorder="1" applyAlignment="1">
      <alignment horizontal="left" vertical="center" wrapText="1"/>
    </xf>
    <xf numFmtId="0" fontId="32" fillId="0" borderId="0" xfId="0" applyFont="1" applyBorder="1" applyAlignment="1">
      <alignment horizontal="left" vertical="center" wrapText="1"/>
    </xf>
    <xf numFmtId="0" fontId="33" fillId="0" borderId="56" xfId="0" applyFont="1" applyFill="1" applyBorder="1" applyAlignment="1" applyProtection="1">
      <alignment vertical="center" wrapText="1"/>
      <protection locked="0"/>
    </xf>
    <xf numFmtId="0" fontId="0" fillId="0" borderId="64" xfId="0" applyBorder="1" applyAlignment="1">
      <alignment vertical="center"/>
    </xf>
    <xf numFmtId="0" fontId="33" fillId="0" borderId="77" xfId="0" applyFont="1" applyBorder="1" applyAlignment="1" applyProtection="1">
      <alignment vertical="center"/>
      <protection locked="0"/>
    </xf>
    <xf numFmtId="0" fontId="0" fillId="0" borderId="75" xfId="0" applyBorder="1" applyAlignment="1">
      <alignment vertical="center"/>
    </xf>
    <xf numFmtId="0" fontId="32" fillId="0" borderId="56" xfId="0" applyFont="1" applyFill="1" applyBorder="1" applyAlignment="1" applyProtection="1">
      <protection locked="0"/>
    </xf>
    <xf numFmtId="0" fontId="0" fillId="0" borderId="48" xfId="0" applyBorder="1" applyAlignment="1"/>
    <xf numFmtId="0" fontId="34" fillId="0" borderId="77" xfId="0" applyFont="1" applyBorder="1" applyAlignment="1" applyProtection="1">
      <alignment horizontal="center" vertical="center"/>
      <protection locked="0"/>
    </xf>
    <xf numFmtId="0" fontId="0" fillId="0" borderId="76" xfId="0" applyBorder="1" applyAlignment="1"/>
    <xf numFmtId="0" fontId="31" fillId="2" borderId="23" xfId="0" applyFont="1" applyFill="1" applyBorder="1" applyAlignment="1">
      <alignment horizontal="left" vertical="center"/>
    </xf>
    <xf numFmtId="0" fontId="0" fillId="0" borderId="22" xfId="0" applyBorder="1" applyAlignment="1">
      <alignment vertical="center"/>
    </xf>
    <xf numFmtId="0" fontId="0" fillId="0" borderId="74" xfId="0" applyBorder="1" applyAlignment="1">
      <alignment vertical="center"/>
    </xf>
    <xf numFmtId="164" fontId="43" fillId="3" borderId="61" xfId="1" applyNumberFormat="1" applyFont="1" applyFill="1" applyBorder="1" applyAlignment="1">
      <alignment horizontal="center"/>
    </xf>
    <xf numFmtId="0" fontId="44" fillId="0" borderId="75" xfId="0" applyFont="1" applyBorder="1" applyAlignment="1">
      <alignment horizontal="center"/>
    </xf>
    <xf numFmtId="164" fontId="40" fillId="0" borderId="60" xfId="0" applyNumberFormat="1" applyFont="1" applyFill="1" applyBorder="1" applyAlignment="1" applyProtection="1">
      <alignment horizontal="center"/>
      <protection locked="0"/>
    </xf>
    <xf numFmtId="164" fontId="40" fillId="0" borderId="76" xfId="0" applyNumberFormat="1" applyFont="1" applyFill="1" applyBorder="1" applyAlignment="1" applyProtection="1">
      <alignment horizontal="center"/>
      <protection locked="0"/>
    </xf>
    <xf numFmtId="0" fontId="38" fillId="2" borderId="23" xfId="0" applyNumberFormat="1" applyFont="1" applyFill="1" applyBorder="1" applyAlignment="1">
      <alignment horizontal="right"/>
    </xf>
    <xf numFmtId="0" fontId="0" fillId="0" borderId="22" xfId="0" applyBorder="1" applyAlignment="1"/>
    <xf numFmtId="0" fontId="0" fillId="0" borderId="74" xfId="0" applyBorder="1" applyAlignment="1"/>
    <xf numFmtId="0" fontId="38" fillId="2" borderId="60" xfId="0" applyNumberFormat="1" applyFont="1" applyFill="1" applyBorder="1" applyAlignment="1">
      <alignment horizontal="right"/>
    </xf>
    <xf numFmtId="0" fontId="0" fillId="0" borderId="77" xfId="0" applyBorder="1" applyAlignment="1"/>
    <xf numFmtId="164" fontId="43" fillId="3" borderId="13" xfId="1" applyNumberFormat="1" applyFont="1" applyFill="1" applyBorder="1" applyAlignment="1">
      <alignment horizontal="center"/>
    </xf>
    <xf numFmtId="0" fontId="44" fillId="0" borderId="66" xfId="0" applyFont="1" applyBorder="1" applyAlignment="1">
      <alignment horizontal="center"/>
    </xf>
    <xf numFmtId="0" fontId="38" fillId="2" borderId="17" xfId="0" applyFont="1" applyFill="1" applyBorder="1" applyAlignment="1">
      <alignment horizontal="center" vertical="center"/>
    </xf>
    <xf numFmtId="0" fontId="38" fillId="2" borderId="6" xfId="0" applyFont="1" applyFill="1" applyBorder="1" applyAlignment="1">
      <alignment horizontal="center" vertical="center"/>
    </xf>
    <xf numFmtId="0" fontId="31" fillId="0" borderId="0" xfId="0" applyFont="1" applyFill="1" applyAlignment="1">
      <alignment vertical="center" wrapText="1"/>
    </xf>
    <xf numFmtId="0" fontId="32" fillId="0" borderId="0" xfId="0" applyFont="1" applyFill="1" applyAlignment="1">
      <alignment vertical="center" wrapText="1"/>
    </xf>
    <xf numFmtId="0" fontId="31" fillId="0" borderId="0" xfId="0" applyFont="1" applyAlignment="1">
      <alignment vertical="center"/>
    </xf>
    <xf numFmtId="0" fontId="32" fillId="0" borderId="0" xfId="0" applyFont="1" applyAlignment="1">
      <alignment vertical="center"/>
    </xf>
    <xf numFmtId="0" fontId="34" fillId="2" borderId="45" xfId="0" applyFont="1" applyFill="1" applyBorder="1" applyAlignment="1">
      <alignment horizontal="left" vertical="center" wrapText="1"/>
    </xf>
    <xf numFmtId="0" fontId="32" fillId="2" borderId="56" xfId="0" applyFont="1" applyFill="1" applyBorder="1" applyAlignment="1">
      <alignment vertical="center"/>
    </xf>
    <xf numFmtId="0" fontId="32" fillId="2" borderId="48" xfId="0" applyFont="1" applyFill="1" applyBorder="1" applyAlignment="1">
      <alignment vertical="center"/>
    </xf>
    <xf numFmtId="0" fontId="0" fillId="0" borderId="56" xfId="0" applyBorder="1" applyAlignment="1"/>
    <xf numFmtId="0" fontId="31" fillId="0" borderId="45" xfId="0" applyFont="1" applyFill="1" applyBorder="1" applyAlignment="1" applyProtection="1">
      <alignment horizontal="left" vertical="center" wrapText="1"/>
      <protection locked="0"/>
    </xf>
    <xf numFmtId="0" fontId="33" fillId="0" borderId="56" xfId="0" applyFont="1" applyFill="1" applyBorder="1" applyAlignment="1" applyProtection="1">
      <alignment wrapText="1"/>
      <protection locked="0"/>
    </xf>
    <xf numFmtId="0" fontId="31" fillId="2" borderId="12" xfId="0" applyFont="1" applyFill="1" applyBorder="1" applyAlignment="1">
      <alignment horizontal="left" vertical="center"/>
    </xf>
    <xf numFmtId="0" fontId="0" fillId="0" borderId="12" xfId="0" applyBorder="1" applyAlignment="1"/>
    <xf numFmtId="0" fontId="0" fillId="0" borderId="13" xfId="0" applyBorder="1" applyAlignment="1"/>
    <xf numFmtId="167" fontId="40" fillId="3" borderId="63" xfId="0" applyNumberFormat="1" applyFont="1" applyFill="1" applyBorder="1" applyAlignment="1">
      <alignment horizontal="center"/>
    </xf>
    <xf numFmtId="167" fontId="40" fillId="3" borderId="3" xfId="0" applyNumberFormat="1" applyFont="1" applyFill="1" applyBorder="1" applyAlignment="1">
      <alignment horizontal="center"/>
    </xf>
    <xf numFmtId="167" fontId="40" fillId="3" borderId="16" xfId="0" applyNumberFormat="1" applyFont="1" applyFill="1" applyBorder="1" applyAlignment="1">
      <alignment horizontal="center"/>
    </xf>
    <xf numFmtId="167" fontId="40" fillId="3" borderId="13" xfId="0" applyNumberFormat="1" applyFont="1" applyFill="1" applyBorder="1" applyAlignment="1">
      <alignment horizontal="center"/>
    </xf>
    <xf numFmtId="167" fontId="40" fillId="3" borderId="22" xfId="0" applyNumberFormat="1" applyFont="1" applyFill="1" applyBorder="1" applyAlignment="1">
      <alignment horizontal="center"/>
    </xf>
    <xf numFmtId="167" fontId="40" fillId="3" borderId="66" xfId="0" applyNumberFormat="1" applyFont="1" applyFill="1" applyBorder="1" applyAlignment="1">
      <alignment horizontal="center"/>
    </xf>
    <xf numFmtId="167" fontId="40" fillId="3" borderId="61" xfId="0" applyNumberFormat="1" applyFont="1" applyFill="1" applyBorder="1" applyAlignment="1">
      <alignment horizontal="center"/>
    </xf>
    <xf numFmtId="167" fontId="40" fillId="3" borderId="77" xfId="0" applyNumberFormat="1" applyFont="1" applyFill="1" applyBorder="1" applyAlignment="1">
      <alignment horizontal="center"/>
    </xf>
    <xf numFmtId="167" fontId="40" fillId="3" borderId="75" xfId="0" applyNumberFormat="1" applyFont="1" applyFill="1" applyBorder="1" applyAlignment="1">
      <alignment horizontal="center"/>
    </xf>
    <xf numFmtId="0" fontId="32" fillId="2" borderId="56" xfId="0" applyFont="1" applyFill="1" applyBorder="1" applyAlignment="1">
      <alignment horizontal="left" vertical="center" wrapText="1"/>
    </xf>
    <xf numFmtId="0" fontId="32" fillId="2" borderId="48" xfId="0" applyFont="1" applyFill="1" applyBorder="1" applyAlignment="1">
      <alignment horizontal="left" vertical="center" wrapText="1"/>
    </xf>
    <xf numFmtId="0" fontId="31" fillId="2" borderId="6" xfId="0" applyFont="1" applyFill="1" applyBorder="1" applyAlignment="1">
      <alignment horizontal="center" vertical="center"/>
    </xf>
    <xf numFmtId="0" fontId="38" fillId="0" borderId="0" xfId="0" applyFont="1" applyAlignment="1">
      <alignment horizontal="center" vertical="center"/>
    </xf>
    <xf numFmtId="0" fontId="39" fillId="0" borderId="0" xfId="0" applyFont="1" applyBorder="1" applyAlignment="1">
      <alignment horizontal="left" vertical="center"/>
    </xf>
    <xf numFmtId="0" fontId="38" fillId="0" borderId="0" xfId="0" applyFont="1" applyBorder="1" applyAlignment="1">
      <alignment horizontal="right" vertical="center" wrapText="1"/>
    </xf>
    <xf numFmtId="0" fontId="40" fillId="0" borderId="0" xfId="0" applyFont="1" applyAlignment="1">
      <alignment horizontal="right" vertical="center" wrapText="1"/>
    </xf>
    <xf numFmtId="0" fontId="31" fillId="2" borderId="1" xfId="0" applyFont="1" applyFill="1" applyBorder="1" applyAlignment="1">
      <alignment horizontal="center" vertical="center" wrapText="1"/>
    </xf>
    <xf numFmtId="0" fontId="32" fillId="0" borderId="43" xfId="0" applyFont="1" applyBorder="1" applyAlignment="1">
      <alignment horizontal="center" vertical="center"/>
    </xf>
    <xf numFmtId="0" fontId="38" fillId="2" borderId="23" xfId="0" applyFont="1" applyFill="1" applyBorder="1" applyAlignment="1">
      <alignment horizontal="center" vertical="center"/>
    </xf>
    <xf numFmtId="0" fontId="0" fillId="0" borderId="66" xfId="0" applyBorder="1" applyAlignment="1"/>
    <xf numFmtId="0" fontId="31" fillId="0" borderId="58" xfId="0" applyFont="1" applyBorder="1" applyAlignment="1">
      <alignment horizontal="center" vertical="center" wrapText="1"/>
    </xf>
    <xf numFmtId="0" fontId="41" fillId="2" borderId="2" xfId="0" applyFont="1" applyFill="1" applyBorder="1" applyAlignment="1">
      <alignment horizontal="left" vertical="center" wrapText="1"/>
    </xf>
    <xf numFmtId="0" fontId="45" fillId="2" borderId="58" xfId="0" applyFont="1" applyFill="1" applyBorder="1" applyAlignment="1">
      <alignment horizontal="left" vertical="center" wrapText="1"/>
    </xf>
    <xf numFmtId="0" fontId="45" fillId="2" borderId="49" xfId="0" applyFont="1" applyFill="1" applyBorder="1" applyAlignment="1">
      <alignment horizontal="left" vertical="center" wrapText="1"/>
    </xf>
    <xf numFmtId="171" fontId="34" fillId="0" borderId="1" xfId="0" applyNumberFormat="1" applyFont="1" applyFill="1" applyBorder="1" applyAlignment="1" applyProtection="1">
      <alignment horizontal="center" vertical="center"/>
      <protection locked="0"/>
    </xf>
    <xf numFmtId="171" fontId="4" fillId="0" borderId="57" xfId="0" applyNumberFormat="1" applyFont="1" applyBorder="1" applyAlignment="1">
      <alignment horizontal="center" vertical="center"/>
    </xf>
    <xf numFmtId="171" fontId="4" fillId="0" borderId="43" xfId="0" applyNumberFormat="1" applyFont="1" applyBorder="1" applyAlignment="1">
      <alignment horizontal="center" vertical="center"/>
    </xf>
    <xf numFmtId="171" fontId="34" fillId="3" borderId="1" xfId="0" applyNumberFormat="1" applyFont="1" applyFill="1" applyBorder="1" applyAlignment="1" applyProtection="1">
      <alignment horizontal="center" vertical="center"/>
    </xf>
    <xf numFmtId="0" fontId="34" fillId="2" borderId="45" xfId="0" applyFont="1" applyFill="1" applyBorder="1" applyAlignment="1">
      <alignment vertical="center"/>
    </xf>
    <xf numFmtId="0" fontId="32" fillId="2" borderId="45" xfId="0" applyFont="1" applyFill="1" applyBorder="1" applyAlignment="1">
      <alignment vertical="center"/>
    </xf>
    <xf numFmtId="0" fontId="31" fillId="9" borderId="45" xfId="0" applyFont="1" applyFill="1" applyBorder="1" applyAlignment="1">
      <alignment horizontal="center" vertical="center" wrapText="1"/>
    </xf>
    <xf numFmtId="0" fontId="32" fillId="0" borderId="56" xfId="0" applyFont="1" applyBorder="1" applyAlignment="1">
      <alignment horizontal="center" vertical="center" wrapText="1"/>
    </xf>
    <xf numFmtId="0" fontId="32" fillId="0" borderId="48" xfId="0" applyFont="1" applyBorder="1" applyAlignment="1">
      <alignment horizontal="center" vertical="center" wrapText="1"/>
    </xf>
    <xf numFmtId="0" fontId="41" fillId="2" borderId="45" xfId="0" applyFont="1" applyFill="1" applyBorder="1" applyAlignment="1">
      <alignment horizontal="left" vertical="center"/>
    </xf>
    <xf numFmtId="0" fontId="45" fillId="2" borderId="56" xfId="0" applyFont="1" applyFill="1" applyBorder="1" applyAlignment="1">
      <alignment horizontal="left" vertical="center"/>
    </xf>
    <xf numFmtId="0" fontId="45" fillId="2" borderId="48" xfId="0" applyFont="1" applyFill="1" applyBorder="1" applyAlignment="1">
      <alignment horizontal="left" vertical="center"/>
    </xf>
    <xf numFmtId="164" fontId="40" fillId="3" borderId="59" xfId="0" applyNumberFormat="1" applyFont="1" applyFill="1" applyBorder="1" applyAlignment="1">
      <alignment horizontal="center"/>
    </xf>
    <xf numFmtId="164" fontId="40" fillId="3" borderId="54" xfId="0" applyNumberFormat="1" applyFont="1" applyFill="1" applyBorder="1" applyAlignment="1">
      <alignment horizontal="center"/>
    </xf>
    <xf numFmtId="0" fontId="32" fillId="2" borderId="43" xfId="0" applyFont="1" applyFill="1" applyBorder="1" applyAlignment="1">
      <alignment horizontal="center" vertical="center"/>
    </xf>
    <xf numFmtId="0" fontId="34" fillId="3" borderId="2" xfId="0" applyFont="1" applyFill="1" applyBorder="1" applyAlignment="1">
      <alignment horizontal="center" vertical="center"/>
    </xf>
    <xf numFmtId="0" fontId="32" fillId="0" borderId="58" xfId="0" applyFont="1" applyBorder="1" applyAlignment="1">
      <alignment horizontal="center" vertical="center"/>
    </xf>
    <xf numFmtId="0" fontId="32" fillId="0" borderId="49" xfId="0" applyFont="1" applyBorder="1" applyAlignment="1">
      <alignment horizontal="center" vertical="center"/>
    </xf>
    <xf numFmtId="169" fontId="34" fillId="3" borderId="6" xfId="0" applyNumberFormat="1" applyFont="1" applyFill="1" applyBorder="1" applyAlignment="1">
      <alignment horizontal="center" vertical="center"/>
    </xf>
    <xf numFmtId="14" fontId="34" fillId="0" borderId="45" xfId="0" applyNumberFormat="1"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170" fontId="34" fillId="3" borderId="45" xfId="0" applyNumberFormat="1" applyFont="1" applyFill="1" applyBorder="1" applyAlignment="1">
      <alignment horizontal="center" vertical="center"/>
    </xf>
    <xf numFmtId="170" fontId="34" fillId="3" borderId="48" xfId="0" applyNumberFormat="1" applyFont="1" applyFill="1" applyBorder="1" applyAlignment="1">
      <alignment horizontal="center"/>
    </xf>
    <xf numFmtId="0" fontId="0" fillId="0" borderId="43" xfId="0" applyBorder="1" applyAlignment="1">
      <alignment horizontal="center" vertical="center" wrapText="1"/>
    </xf>
    <xf numFmtId="0" fontId="34" fillId="3" borderId="45" xfId="0" applyFont="1" applyFill="1" applyBorder="1" applyAlignment="1">
      <alignment horizontal="center" vertical="center"/>
    </xf>
    <xf numFmtId="0" fontId="32" fillId="0" borderId="56" xfId="0" applyFont="1" applyBorder="1" applyAlignment="1">
      <alignment horizontal="center" vertical="center"/>
    </xf>
    <xf numFmtId="0" fontId="32" fillId="0" borderId="48" xfId="0" applyFont="1" applyBorder="1" applyAlignment="1">
      <alignment horizontal="center" vertical="center"/>
    </xf>
    <xf numFmtId="0" fontId="37" fillId="2" borderId="2" xfId="0" applyFont="1" applyFill="1" applyBorder="1" applyAlignment="1"/>
    <xf numFmtId="0" fontId="37" fillId="2" borderId="58" xfId="0" applyFont="1" applyFill="1" applyBorder="1" applyAlignment="1"/>
    <xf numFmtId="0" fontId="34" fillId="0" borderId="43" xfId="0" applyFont="1" applyFill="1" applyBorder="1" applyAlignment="1">
      <alignment horizontal="center" vertical="center"/>
    </xf>
    <xf numFmtId="0" fontId="34" fillId="0" borderId="6" xfId="0" applyFont="1" applyFill="1" applyBorder="1" applyAlignment="1">
      <alignment horizontal="center" vertical="center"/>
    </xf>
    <xf numFmtId="0" fontId="32" fillId="0" borderId="2" xfId="0" applyFont="1" applyBorder="1" applyAlignment="1" applyProtection="1">
      <alignment vertical="top" wrapText="1"/>
      <protection locked="0"/>
    </xf>
    <xf numFmtId="0" fontId="32" fillId="0" borderId="58" xfId="0" applyFont="1" applyBorder="1" applyAlignment="1" applyProtection="1">
      <alignment vertical="top" wrapText="1"/>
      <protection locked="0"/>
    </xf>
    <xf numFmtId="0" fontId="32" fillId="0" borderId="49" xfId="0" applyFont="1" applyBorder="1" applyAlignment="1" applyProtection="1">
      <alignment vertical="top" wrapText="1"/>
      <protection locked="0"/>
    </xf>
    <xf numFmtId="0" fontId="32" fillId="0" borderId="51" xfId="0" applyFont="1" applyBorder="1" applyAlignment="1" applyProtection="1">
      <alignment vertical="top" wrapText="1"/>
      <protection locked="0"/>
    </xf>
    <xf numFmtId="0" fontId="32" fillId="0" borderId="0" xfId="0" applyFont="1" applyBorder="1" applyAlignment="1" applyProtection="1">
      <alignment vertical="top" wrapText="1"/>
      <protection locked="0"/>
    </xf>
    <xf numFmtId="0" fontId="32" fillId="0" borderId="70" xfId="0" applyFont="1" applyBorder="1" applyAlignment="1" applyProtection="1">
      <alignment vertical="top" wrapText="1"/>
      <protection locked="0"/>
    </xf>
    <xf numFmtId="0" fontId="0" fillId="0" borderId="51" xfId="0" applyBorder="1" applyAlignment="1" applyProtection="1">
      <alignment vertical="top" wrapText="1"/>
      <protection locked="0"/>
    </xf>
    <xf numFmtId="0" fontId="0" fillId="0" borderId="0" xfId="0" applyAlignment="1" applyProtection="1">
      <alignment vertical="top" wrapText="1"/>
      <protection locked="0"/>
    </xf>
    <xf numFmtId="0" fontId="0" fillId="0" borderId="70" xfId="0" applyBorder="1" applyAlignment="1" applyProtection="1">
      <alignment vertical="top" wrapText="1"/>
      <protection locked="0"/>
    </xf>
    <xf numFmtId="0" fontId="0" fillId="0" borderId="52"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4" xfId="0" applyBorder="1" applyAlignment="1" applyProtection="1">
      <alignment vertical="top" wrapText="1"/>
      <protection locked="0"/>
    </xf>
    <xf numFmtId="2" fontId="34" fillId="0" borderId="1" xfId="0" applyNumberFormat="1" applyFont="1" applyFill="1" applyBorder="1" applyAlignment="1" applyProtection="1">
      <alignment horizontal="center" vertical="center"/>
      <protection locked="0"/>
    </xf>
    <xf numFmtId="0" fontId="4" fillId="0" borderId="57" xfId="0" applyFont="1" applyBorder="1" applyAlignment="1">
      <alignment horizontal="center" vertical="center"/>
    </xf>
    <xf numFmtId="0" fontId="4" fillId="0" borderId="43" xfId="0" applyFont="1" applyBorder="1" applyAlignment="1">
      <alignment horizontal="center" vertical="center"/>
    </xf>
    <xf numFmtId="164" fontId="40" fillId="0" borderId="23" xfId="0" applyNumberFormat="1" applyFont="1" applyFill="1" applyBorder="1" applyAlignment="1" applyProtection="1">
      <alignment horizontal="center"/>
      <protection locked="0"/>
    </xf>
    <xf numFmtId="164" fontId="40" fillId="0" borderId="74" xfId="0" applyNumberFormat="1" applyFont="1" applyFill="1" applyBorder="1" applyAlignment="1" applyProtection="1">
      <alignment horizontal="center"/>
      <protection locked="0"/>
    </xf>
    <xf numFmtId="0" fontId="31" fillId="2" borderId="48" xfId="0" applyFont="1" applyFill="1" applyBorder="1" applyAlignment="1">
      <alignment horizontal="center" vertical="center" wrapText="1"/>
    </xf>
    <xf numFmtId="0" fontId="32" fillId="0" borderId="48" xfId="0" applyFont="1" applyBorder="1" applyAlignment="1">
      <alignment vertical="center"/>
    </xf>
    <xf numFmtId="0" fontId="32" fillId="0" borderId="6" xfId="0" applyFont="1" applyBorder="1" applyAlignment="1">
      <alignment horizontal="center" vertical="center"/>
    </xf>
    <xf numFmtId="0" fontId="32" fillId="0" borderId="56" xfId="0" applyFont="1" applyBorder="1" applyAlignment="1">
      <alignment vertical="center"/>
    </xf>
    <xf numFmtId="0" fontId="31" fillId="2" borderId="6" xfId="0" applyFont="1" applyFill="1" applyBorder="1" applyAlignment="1">
      <alignment horizontal="right" vertical="center" wrapText="1"/>
    </xf>
    <xf numFmtId="0" fontId="33" fillId="2" borderId="6" xfId="0" applyFont="1" applyFill="1" applyBorder="1" applyAlignment="1">
      <alignment horizontal="right" vertical="center" wrapText="1"/>
    </xf>
    <xf numFmtId="0" fontId="34" fillId="2" borderId="6" xfId="0" applyFont="1" applyFill="1" applyBorder="1" applyAlignment="1">
      <alignment horizontal="left" vertical="center" wrapText="1"/>
    </xf>
    <xf numFmtId="0" fontId="34" fillId="2" borderId="56"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26" fillId="0" borderId="0" xfId="0" applyFont="1" applyAlignment="1">
      <alignment horizontal="center" vertical="center"/>
    </xf>
    <xf numFmtId="0" fontId="5" fillId="2" borderId="37" xfId="0" applyFont="1" applyFill="1" applyBorder="1" applyAlignment="1">
      <alignment vertical="center" wrapText="1"/>
    </xf>
    <xf numFmtId="0" fontId="0" fillId="0" borderId="56" xfId="0" applyBorder="1" applyAlignment="1">
      <alignment wrapText="1"/>
    </xf>
    <xf numFmtId="0" fontId="9" fillId="2" borderId="56" xfId="0" applyFont="1" applyFill="1" applyBorder="1" applyAlignment="1">
      <alignment horizontal="center" vertical="center"/>
    </xf>
    <xf numFmtId="0" fontId="0" fillId="0" borderId="56" xfId="0" applyBorder="1" applyAlignment="1">
      <alignment horizontal="center" vertical="center"/>
    </xf>
    <xf numFmtId="0" fontId="7" fillId="2" borderId="12" xfId="0" applyFont="1" applyFill="1" applyBorder="1" applyAlignment="1">
      <alignment horizontal="center" wrapText="1"/>
    </xf>
    <xf numFmtId="0" fontId="7" fillId="2" borderId="13" xfId="0" applyFont="1" applyFill="1" applyBorder="1" applyAlignment="1">
      <alignment horizontal="center" wrapText="1"/>
    </xf>
    <xf numFmtId="0" fontId="0" fillId="2" borderId="12" xfId="0" applyFill="1" applyBorder="1" applyAlignment="1">
      <alignment horizontal="center" wrapText="1"/>
    </xf>
    <xf numFmtId="4" fontId="6" fillId="2" borderId="83" xfId="1" applyNumberFormat="1" applyFont="1" applyFill="1" applyBorder="1" applyAlignment="1">
      <alignment horizontal="center" vertical="center" wrapText="1"/>
    </xf>
    <xf numFmtId="0" fontId="0" fillId="0" borderId="25" xfId="0" applyBorder="1" applyAlignment="1">
      <alignment horizontal="center" vertical="center" wrapText="1"/>
    </xf>
    <xf numFmtId="4" fontId="5" fillId="2" borderId="57" xfId="1" applyNumberFormat="1" applyFont="1" applyFill="1" applyBorder="1" applyAlignment="1">
      <alignment horizontal="center" vertical="center" wrapText="1"/>
    </xf>
    <xf numFmtId="0" fontId="0" fillId="0" borderId="55" xfId="0" applyBorder="1" applyAlignment="1">
      <alignment horizontal="center" vertical="center" wrapText="1"/>
    </xf>
    <xf numFmtId="0" fontId="5" fillId="2" borderId="57" xfId="0" applyFont="1" applyFill="1" applyBorder="1" applyAlignment="1">
      <alignment horizontal="center" vertical="center" wrapText="1"/>
    </xf>
    <xf numFmtId="4" fontId="5" fillId="2" borderId="62" xfId="1" applyNumberFormat="1" applyFont="1" applyFill="1" applyBorder="1" applyAlignment="1">
      <alignment horizontal="center" vertical="center" wrapText="1"/>
    </xf>
    <xf numFmtId="0" fontId="0" fillId="0" borderId="16" xfId="0" applyBorder="1" applyAlignment="1">
      <alignment horizontal="center" vertical="center" wrapText="1"/>
    </xf>
    <xf numFmtId="4" fontId="6" fillId="2" borderId="43" xfId="1" applyNumberFormat="1" applyFont="1" applyFill="1" applyBorder="1" applyAlignment="1">
      <alignment horizontal="center" vertical="center" wrapText="1"/>
    </xf>
    <xf numFmtId="0" fontId="0" fillId="0" borderId="54" xfId="0" applyBorder="1" applyAlignment="1">
      <alignment horizontal="center" vertical="center"/>
    </xf>
    <xf numFmtId="4" fontId="6" fillId="2" borderId="30" xfId="1" applyNumberFormat="1" applyFont="1" applyFill="1" applyBorder="1" applyAlignment="1">
      <alignment horizontal="center" vertical="center" wrapText="1"/>
    </xf>
    <xf numFmtId="0" fontId="0" fillId="0" borderId="50" xfId="0" applyBorder="1" applyAlignment="1">
      <alignment horizontal="center" vertical="center"/>
    </xf>
    <xf numFmtId="0" fontId="5" fillId="0" borderId="45" xfId="0" applyFont="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5" fillId="0" borderId="60" xfId="0" applyFont="1" applyBorder="1" applyAlignment="1">
      <alignment vertical="center"/>
    </xf>
    <xf numFmtId="0" fontId="5" fillId="0" borderId="77" xfId="0" applyFont="1" applyBorder="1" applyAlignment="1">
      <alignment vertical="center"/>
    </xf>
    <xf numFmtId="0" fontId="5" fillId="0" borderId="75" xfId="0" applyFont="1" applyBorder="1" applyAlignment="1">
      <alignment vertical="center"/>
    </xf>
    <xf numFmtId="0" fontId="25" fillId="0" borderId="61" xfId="0" applyFont="1" applyFill="1" applyBorder="1" applyAlignment="1">
      <alignment vertical="center" wrapText="1"/>
    </xf>
    <xf numFmtId="0" fontId="25" fillId="0" borderId="77" xfId="0" applyFont="1" applyFill="1" applyBorder="1" applyAlignment="1">
      <alignment vertical="center" wrapText="1"/>
    </xf>
    <xf numFmtId="0" fontId="0" fillId="0" borderId="77" xfId="0" applyBorder="1" applyAlignment="1">
      <alignment vertical="center" wrapText="1"/>
    </xf>
    <xf numFmtId="0" fontId="11" fillId="0" borderId="61" xfId="0" applyFont="1" applyBorder="1" applyAlignment="1" applyProtection="1">
      <alignment horizontal="center" vertical="center"/>
      <protection locked="0"/>
    </xf>
    <xf numFmtId="0" fontId="11" fillId="0" borderId="76" xfId="0" applyFont="1" applyBorder="1" applyAlignment="1" applyProtection="1">
      <alignment horizontal="center" vertical="center"/>
      <protection locked="0"/>
    </xf>
    <xf numFmtId="0" fontId="5" fillId="0" borderId="61" xfId="0" applyFont="1" applyBorder="1" applyAlignment="1" applyProtection="1">
      <alignment horizontal="center"/>
      <protection locked="0"/>
    </xf>
    <xf numFmtId="0" fontId="5" fillId="0" borderId="77" xfId="0" applyFont="1" applyBorder="1" applyAlignment="1" applyProtection="1">
      <alignment horizontal="center"/>
      <protection locked="0"/>
    </xf>
    <xf numFmtId="0" fontId="5" fillId="0" borderId="75" xfId="0" applyFont="1" applyBorder="1" applyAlignment="1" applyProtection="1">
      <alignment horizontal="center"/>
      <protection locked="0"/>
    </xf>
    <xf numFmtId="0" fontId="5" fillId="2" borderId="56" xfId="0" applyFont="1" applyFill="1" applyBorder="1" applyAlignment="1">
      <alignment vertical="center" wrapText="1"/>
    </xf>
    <xf numFmtId="0" fontId="5" fillId="2" borderId="48" xfId="0" applyFont="1" applyFill="1" applyBorder="1" applyAlignment="1">
      <alignment vertical="center" wrapText="1"/>
    </xf>
    <xf numFmtId="0" fontId="9" fillId="2" borderId="13"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78" xfId="0" applyFont="1" applyFill="1" applyBorder="1" applyAlignment="1">
      <alignment horizontal="center" vertical="center"/>
    </xf>
    <xf numFmtId="170" fontId="5" fillId="0" borderId="45" xfId="0" applyNumberFormat="1" applyFont="1" applyBorder="1" applyAlignment="1" applyProtection="1">
      <alignment horizontal="center" wrapText="1"/>
      <protection locked="0"/>
    </xf>
    <xf numFmtId="170" fontId="5" fillId="0" borderId="64" xfId="0" applyNumberFormat="1" applyFont="1" applyBorder="1" applyAlignment="1" applyProtection="1">
      <alignment horizontal="center" wrapText="1"/>
      <protection locked="0"/>
    </xf>
    <xf numFmtId="166" fontId="5" fillId="2" borderId="45" xfId="0" applyNumberFormat="1" applyFont="1" applyFill="1" applyBorder="1" applyAlignment="1" applyProtection="1">
      <alignment vertical="center" wrapText="1"/>
      <protection locked="0"/>
    </xf>
    <xf numFmtId="0" fontId="0" fillId="2" borderId="56" xfId="0" applyFill="1" applyBorder="1" applyAlignment="1">
      <alignment vertical="center"/>
    </xf>
    <xf numFmtId="165" fontId="5" fillId="2" borderId="45" xfId="0" applyNumberFormat="1" applyFont="1" applyFill="1" applyBorder="1" applyAlignment="1" applyProtection="1">
      <alignment vertical="center" wrapText="1"/>
      <protection locked="0"/>
    </xf>
    <xf numFmtId="0" fontId="6" fillId="2" borderId="2" xfId="0" applyFont="1" applyFill="1" applyBorder="1" applyAlignment="1">
      <alignment vertical="center" wrapText="1"/>
    </xf>
    <xf numFmtId="0" fontId="15" fillId="0" borderId="58" xfId="0" applyFont="1" applyBorder="1" applyAlignment="1">
      <alignment vertical="center" wrapText="1"/>
    </xf>
    <xf numFmtId="0" fontId="25" fillId="0" borderId="45" xfId="0" applyFont="1" applyFill="1" applyBorder="1" applyAlignment="1">
      <alignment vertical="center" wrapText="1"/>
    </xf>
    <xf numFmtId="0" fontId="25" fillId="0" borderId="56" xfId="0" applyFont="1" applyFill="1" applyBorder="1" applyAlignment="1">
      <alignment vertical="center" wrapText="1"/>
    </xf>
    <xf numFmtId="0" fontId="0" fillId="0" borderId="56" xfId="0" applyBorder="1" applyAlignment="1">
      <alignment vertical="center" wrapText="1"/>
    </xf>
    <xf numFmtId="0" fontId="6" fillId="2" borderId="30" xfId="0" applyFont="1" applyFill="1" applyBorder="1" applyAlignment="1">
      <alignment horizontal="center" vertical="center" wrapText="1"/>
    </xf>
    <xf numFmtId="0" fontId="6" fillId="2" borderId="5" xfId="0" applyFont="1" applyFill="1" applyBorder="1" applyAlignment="1">
      <alignment horizontal="center" vertical="center" wrapText="1"/>
    </xf>
    <xf numFmtId="4" fontId="5" fillId="2" borderId="43" xfId="1" applyNumberFormat="1"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27" fillId="0" borderId="0" xfId="0" applyFont="1" applyBorder="1" applyAlignment="1">
      <alignment horizontal="left" vertical="center"/>
    </xf>
    <xf numFmtId="0" fontId="13" fillId="2" borderId="23"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66" xfId="0" applyFont="1" applyFill="1" applyBorder="1" applyAlignment="1">
      <alignment horizontal="left" vertical="center"/>
    </xf>
    <xf numFmtId="170" fontId="5" fillId="0" borderId="45" xfId="0" applyNumberFormat="1" applyFont="1" applyBorder="1" applyAlignment="1" applyProtection="1">
      <alignment horizontal="center"/>
      <protection locked="0"/>
    </xf>
    <xf numFmtId="170" fontId="5" fillId="0" borderId="56" xfId="0" applyNumberFormat="1" applyFont="1" applyBorder="1" applyAlignment="1" applyProtection="1">
      <alignment horizontal="center"/>
      <protection locked="0"/>
    </xf>
    <xf numFmtId="170" fontId="5" fillId="0" borderId="64" xfId="0" applyNumberFormat="1" applyFont="1" applyBorder="1" applyAlignment="1" applyProtection="1">
      <alignment horizontal="center"/>
      <protection locked="0"/>
    </xf>
    <xf numFmtId="0" fontId="5" fillId="0" borderId="45" xfId="0" applyFont="1" applyBorder="1" applyAlignment="1" applyProtection="1">
      <alignment horizontal="center"/>
      <protection locked="0"/>
    </xf>
    <xf numFmtId="0" fontId="5" fillId="0" borderId="56" xfId="0" applyFont="1" applyBorder="1" applyAlignment="1" applyProtection="1">
      <alignment horizontal="center"/>
      <protection locked="0"/>
    </xf>
    <xf numFmtId="0" fontId="5" fillId="0" borderId="64" xfId="0" applyFont="1" applyBorder="1" applyAlignment="1" applyProtection="1">
      <alignment horizontal="center"/>
      <protection locked="0"/>
    </xf>
    <xf numFmtId="0" fontId="6" fillId="2" borderId="50" xfId="0" applyFont="1" applyFill="1" applyBorder="1" applyAlignment="1">
      <alignment horizontal="center" vertical="center" wrapText="1"/>
    </xf>
    <xf numFmtId="0" fontId="6" fillId="2" borderId="26"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6"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5" fillId="2" borderId="64" xfId="0" applyFont="1" applyFill="1" applyBorder="1" applyAlignment="1">
      <alignment vertical="center" wrapText="1"/>
    </xf>
    <xf numFmtId="0" fontId="7" fillId="2" borderId="11" xfId="0" applyFont="1" applyFill="1" applyBorder="1" applyAlignment="1">
      <alignment horizontal="center" wrapText="1"/>
    </xf>
    <xf numFmtId="0" fontId="6" fillId="2" borderId="31" xfId="0" applyFont="1" applyFill="1" applyBorder="1" applyAlignment="1">
      <alignment vertical="center" wrapText="1"/>
    </xf>
    <xf numFmtId="0" fontId="6" fillId="2" borderId="21" xfId="0" applyFont="1" applyFill="1" applyBorder="1" applyAlignment="1">
      <alignment vertical="center" wrapText="1"/>
    </xf>
    <xf numFmtId="0" fontId="6" fillId="2" borderId="35" xfId="0" applyFont="1" applyFill="1" applyBorder="1" applyAlignment="1">
      <alignment horizontal="center" vertical="center" wrapText="1"/>
    </xf>
    <xf numFmtId="4" fontId="5" fillId="2" borderId="82" xfId="1" applyNumberFormat="1"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0" borderId="77" xfId="0" applyFont="1" applyBorder="1" applyAlignment="1">
      <alignment horizontal="center" vertical="center" wrapText="1"/>
    </xf>
    <xf numFmtId="0" fontId="0" fillId="0" borderId="77" xfId="0" applyBorder="1" applyAlignment="1">
      <alignment horizontal="center" vertical="center"/>
    </xf>
    <xf numFmtId="0" fontId="6" fillId="2" borderId="68" xfId="0" applyFont="1" applyFill="1" applyBorder="1" applyAlignment="1">
      <alignment vertical="center" wrapText="1"/>
    </xf>
    <xf numFmtId="0" fontId="0" fillId="0" borderId="21" xfId="0" applyBorder="1" applyAlignment="1">
      <alignment vertical="center" wrapText="1"/>
    </xf>
    <xf numFmtId="166" fontId="7" fillId="0" borderId="54" xfId="1" applyFont="1" applyBorder="1" applyAlignment="1" applyProtection="1">
      <alignment horizontal="center" wrapText="1"/>
      <protection locked="0"/>
    </xf>
    <xf numFmtId="166" fontId="0" fillId="0" borderId="54" xfId="1" applyFont="1" applyBorder="1" applyAlignment="1" applyProtection="1">
      <alignment horizontal="center" wrapText="1"/>
      <protection locked="0"/>
    </xf>
    <xf numFmtId="0" fontId="5" fillId="2" borderId="14" xfId="0" applyFont="1" applyFill="1" applyBorder="1" applyAlignment="1">
      <alignment horizontal="center" vertical="center" wrapText="1"/>
    </xf>
    <xf numFmtId="0" fontId="0" fillId="0" borderId="30" xfId="0" applyBorder="1" applyAlignment="1">
      <alignment horizontal="center" vertical="center" wrapText="1"/>
    </xf>
    <xf numFmtId="0" fontId="5" fillId="2" borderId="11" xfId="0" applyFont="1" applyFill="1" applyBorder="1" applyAlignment="1">
      <alignment horizontal="center" vertical="center" wrapText="1"/>
    </xf>
    <xf numFmtId="0" fontId="0" fillId="0" borderId="17" xfId="0" applyBorder="1" applyAlignment="1">
      <alignment horizontal="center" vertical="center" wrapText="1"/>
    </xf>
    <xf numFmtId="4" fontId="5" fillId="2" borderId="31" xfId="1" applyNumberFormat="1" applyFont="1" applyFill="1" applyBorder="1" applyAlignment="1">
      <alignment horizontal="center" vertical="center" wrapText="1"/>
    </xf>
    <xf numFmtId="0" fontId="0" fillId="2" borderId="21" xfId="0" applyFill="1" applyBorder="1" applyAlignment="1">
      <alignment horizontal="center" vertical="center" wrapText="1"/>
    </xf>
    <xf numFmtId="0" fontId="5" fillId="2" borderId="68" xfId="0" applyFont="1" applyFill="1" applyBorder="1" applyAlignment="1">
      <alignment horizontal="center" vertical="center" wrapText="1"/>
    </xf>
    <xf numFmtId="0" fontId="0" fillId="2" borderId="21" xfId="0" applyFill="1" applyBorder="1" applyAlignment="1">
      <alignment horizontal="center" vertical="center"/>
    </xf>
    <xf numFmtId="0" fontId="0" fillId="0" borderId="5" xfId="0" applyBorder="1" applyAlignment="1">
      <alignment horizontal="center" vertical="center"/>
    </xf>
    <xf numFmtId="0" fontId="0" fillId="0" borderId="43" xfId="0" applyBorder="1" applyAlignment="1">
      <alignment horizontal="center" vertical="center"/>
    </xf>
    <xf numFmtId="0" fontId="0" fillId="0" borderId="52" xfId="0" applyBorder="1" applyAlignment="1">
      <alignment horizontal="center" vertical="center"/>
    </xf>
    <xf numFmtId="4" fontId="5" fillId="2" borderId="80" xfId="1" applyNumberFormat="1" applyFont="1" applyFill="1" applyBorder="1" applyAlignment="1">
      <alignment horizontal="center" vertical="center" wrapText="1"/>
    </xf>
    <xf numFmtId="4" fontId="5" fillId="2" borderId="52" xfId="1" applyNumberFormat="1" applyFont="1" applyFill="1" applyBorder="1" applyAlignment="1">
      <alignment horizontal="center" vertical="center" wrapText="1"/>
    </xf>
    <xf numFmtId="4" fontId="5" fillId="2" borderId="21" xfId="1"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6" xfId="0" applyBorder="1" applyAlignment="1">
      <alignment horizontal="center" vertical="center" wrapText="1"/>
    </xf>
    <xf numFmtId="0" fontId="5" fillId="2" borderId="2" xfId="0" applyFont="1" applyFill="1" applyBorder="1" applyAlignment="1">
      <alignment horizontal="center" vertical="center" wrapText="1"/>
    </xf>
    <xf numFmtId="0" fontId="0" fillId="2" borderId="52" xfId="0" applyFill="1" applyBorder="1" applyAlignment="1">
      <alignment horizontal="center" vertical="center" wrapText="1"/>
    </xf>
    <xf numFmtId="0" fontId="5" fillId="2" borderId="20" xfId="0" applyFont="1" applyFill="1" applyBorder="1" applyAlignment="1">
      <alignment horizontal="center" vertical="center" wrapText="1"/>
    </xf>
    <xf numFmtId="4" fontId="5" fillId="2" borderId="81"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4" fontId="5" fillId="2" borderId="70" xfId="1" applyNumberFormat="1" applyFont="1" applyFill="1" applyBorder="1" applyAlignment="1">
      <alignment horizontal="center" vertical="center" wrapText="1"/>
    </xf>
    <xf numFmtId="4" fontId="5" fillId="2" borderId="51" xfId="1" applyNumberFormat="1" applyFont="1" applyFill="1" applyBorder="1" applyAlignment="1">
      <alignment horizontal="center" vertical="center" wrapText="1"/>
    </xf>
    <xf numFmtId="0" fontId="23" fillId="2" borderId="26" xfId="0" applyFont="1" applyFill="1" applyBorder="1" applyAlignment="1">
      <alignment horizontal="center" vertical="center"/>
    </xf>
    <xf numFmtId="0" fontId="23" fillId="2" borderId="33" xfId="0" applyFont="1" applyFill="1" applyBorder="1" applyAlignment="1">
      <alignment horizontal="center" vertical="center"/>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7" fillId="0" borderId="47" xfId="0" applyFont="1" applyBorder="1" applyAlignment="1" applyProtection="1">
      <alignment horizontal="center"/>
      <protection locked="0"/>
    </xf>
    <xf numFmtId="0" fontId="7" fillId="0" borderId="78" xfId="0" applyFont="1" applyBorder="1" applyAlignment="1" applyProtection="1">
      <alignment horizontal="center"/>
      <protection locked="0"/>
    </xf>
    <xf numFmtId="14" fontId="10" fillId="0" borderId="36" xfId="0" applyNumberFormat="1" applyFont="1" applyBorder="1" applyAlignment="1" applyProtection="1">
      <alignment horizontal="center"/>
      <protection locked="0"/>
    </xf>
    <xf numFmtId="0" fontId="12" fillId="0" borderId="79" xfId="0" applyFont="1" applyBorder="1" applyProtection="1">
      <protection locked="0"/>
    </xf>
    <xf numFmtId="0" fontId="10" fillId="0" borderId="36" xfId="0" applyFont="1" applyBorder="1" applyAlignment="1" applyProtection="1">
      <alignment horizontal="center"/>
      <protection locked="0"/>
    </xf>
    <xf numFmtId="0" fontId="7" fillId="0" borderId="36" xfId="0" applyFont="1" applyBorder="1" applyAlignment="1" applyProtection="1">
      <alignment wrapText="1"/>
      <protection locked="0"/>
    </xf>
    <xf numFmtId="0" fontId="0" fillId="0" borderId="36" xfId="0" applyBorder="1" applyAlignment="1" applyProtection="1">
      <alignment wrapText="1"/>
      <protection locked="0"/>
    </xf>
    <xf numFmtId="0" fontId="0" fillId="0" borderId="79" xfId="0" applyBorder="1" applyAlignment="1" applyProtection="1">
      <alignment wrapText="1"/>
      <protection locked="0"/>
    </xf>
    <xf numFmtId="0" fontId="0" fillId="0" borderId="3" xfId="0" applyBorder="1" applyAlignment="1" applyProtection="1">
      <alignment wrapText="1"/>
      <protection locked="0"/>
    </xf>
    <xf numFmtId="0" fontId="0" fillId="0" borderId="16" xfId="0" applyBorder="1" applyAlignment="1" applyProtection="1">
      <alignment wrapText="1"/>
      <protection locked="0"/>
    </xf>
    <xf numFmtId="166" fontId="7" fillId="0" borderId="61" xfId="1" applyFont="1" applyBorder="1" applyAlignment="1" applyProtection="1">
      <alignment horizontal="center" wrapText="1"/>
      <protection locked="0"/>
    </xf>
    <xf numFmtId="166" fontId="0" fillId="0" borderId="77" xfId="1" applyFont="1" applyBorder="1" applyAlignment="1" applyProtection="1">
      <protection locked="0"/>
    </xf>
    <xf numFmtId="166" fontId="0" fillId="0" borderId="75" xfId="1" applyFont="1" applyBorder="1" applyAlignment="1" applyProtection="1">
      <protection locked="0"/>
    </xf>
    <xf numFmtId="0" fontId="23" fillId="2" borderId="26"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66" fontId="7" fillId="0" borderId="59" xfId="1" applyFont="1" applyBorder="1" applyAlignment="1" applyProtection="1">
      <alignment horizontal="center" wrapText="1"/>
      <protection locked="0"/>
    </xf>
    <xf numFmtId="167" fontId="5" fillId="3" borderId="71" xfId="1" applyNumberFormat="1" applyFont="1" applyFill="1" applyBorder="1" applyAlignment="1">
      <alignment horizontal="center" vertical="center"/>
    </xf>
    <xf numFmtId="167" fontId="5" fillId="3" borderId="84" xfId="1" applyNumberFormat="1" applyFont="1" applyFill="1" applyBorder="1" applyAlignment="1">
      <alignment horizontal="center" vertical="center"/>
    </xf>
    <xf numFmtId="0" fontId="0" fillId="0" borderId="6" xfId="0" applyFill="1" applyBorder="1" applyAlignment="1">
      <alignment horizontal="center" vertical="center"/>
    </xf>
    <xf numFmtId="0" fontId="0" fillId="0" borderId="6" xfId="0" applyBorder="1"/>
    <xf numFmtId="0" fontId="1" fillId="0" borderId="6" xfId="0" applyFont="1" applyFill="1" applyBorder="1" applyAlignment="1">
      <alignment vertical="center" wrapText="1"/>
    </xf>
  </cellXfs>
  <cellStyles count="3">
    <cellStyle name="Currency" xfId="1" builtinId="4"/>
    <cellStyle name="Normal" xfId="0" builtinId="0"/>
    <cellStyle name="Percent" xfId="2" builtinId="5"/>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981075</xdr:colOff>
      <xdr:row>4</xdr:row>
      <xdr:rowOff>114300</xdr:rowOff>
    </xdr:to>
    <xdr:pic>
      <xdr:nvPicPr>
        <xdr:cNvPr id="33931" name="Picture 5" descr="nl logo">
          <a:extLst>
            <a:ext uri="{FF2B5EF4-FFF2-40B4-BE49-F238E27FC236}">
              <a16:creationId xmlns:a16="http://schemas.microsoft.com/office/drawing/2014/main" id="{00000000-0008-0000-0200-00008B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6955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0</xdr:col>
      <xdr:colOff>1533525</xdr:colOff>
      <xdr:row>4</xdr:row>
      <xdr:rowOff>57150</xdr:rowOff>
    </xdr:to>
    <xdr:pic>
      <xdr:nvPicPr>
        <xdr:cNvPr id="32896" name="Picture 10" descr="nl logo">
          <a:extLst>
            <a:ext uri="{FF2B5EF4-FFF2-40B4-BE49-F238E27FC236}">
              <a16:creationId xmlns:a16="http://schemas.microsoft.com/office/drawing/2014/main" id="{00000000-0008-0000-0300-000080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371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59"/>
  <sheetViews>
    <sheetView zoomScaleNormal="100" workbookViewId="0"/>
  </sheetViews>
  <sheetFormatPr defaultRowHeight="12.75"/>
  <cols>
    <col min="1" max="1" width="170.7109375" customWidth="1"/>
  </cols>
  <sheetData>
    <row r="1" spans="1:1" ht="18.75">
      <c r="A1" s="131" t="s">
        <v>184</v>
      </c>
    </row>
    <row r="2" spans="1:1" ht="15.75" customHeight="1">
      <c r="A2" s="132"/>
    </row>
    <row r="3" spans="1:1" ht="15.75" customHeight="1">
      <c r="A3" s="133" t="s">
        <v>103</v>
      </c>
    </row>
    <row r="4" spans="1:1" ht="31.5" customHeight="1">
      <c r="A4" s="134" t="s">
        <v>196</v>
      </c>
    </row>
    <row r="5" spans="1:1" ht="15.75" customHeight="1">
      <c r="A5" s="134"/>
    </row>
    <row r="6" spans="1:1" ht="15.75">
      <c r="A6" s="270" t="s">
        <v>113</v>
      </c>
    </row>
    <row r="7" spans="1:1" ht="15.75" customHeight="1">
      <c r="A7" s="135"/>
    </row>
    <row r="8" spans="1:1" ht="31.5" customHeight="1">
      <c r="A8" s="134" t="s">
        <v>195</v>
      </c>
    </row>
    <row r="9" spans="1:1" ht="15.75" customHeight="1">
      <c r="A9" s="134"/>
    </row>
    <row r="10" spans="1:1" ht="61.5" customHeight="1">
      <c r="A10" s="168" t="s">
        <v>197</v>
      </c>
    </row>
    <row r="11" spans="1:1" ht="19.5" customHeight="1">
      <c r="A11" s="168"/>
    </row>
    <row r="12" spans="1:1" ht="18.75" customHeight="1">
      <c r="A12" s="136" t="s">
        <v>31</v>
      </c>
    </row>
    <row r="13" spans="1:1" ht="15.75" customHeight="1">
      <c r="A13" s="137" t="s">
        <v>32</v>
      </c>
    </row>
    <row r="14" spans="1:1" ht="15.75" customHeight="1">
      <c r="A14" s="133" t="s">
        <v>104</v>
      </c>
    </row>
    <row r="15" spans="1:1" ht="15.75" customHeight="1">
      <c r="A15" s="138" t="s">
        <v>140</v>
      </c>
    </row>
    <row r="16" spans="1:1" ht="15.75" customHeight="1">
      <c r="A16" s="135"/>
    </row>
    <row r="17" spans="1:1" ht="15.75" customHeight="1">
      <c r="A17" s="133" t="s">
        <v>86</v>
      </c>
    </row>
    <row r="18" spans="1:1" ht="81" customHeight="1">
      <c r="A18" s="138" t="s">
        <v>203</v>
      </c>
    </row>
    <row r="19" spans="1:1" ht="15.75" customHeight="1">
      <c r="A19" s="135"/>
    </row>
    <row r="20" spans="1:1" ht="15.75" customHeight="1">
      <c r="A20" s="133" t="s">
        <v>74</v>
      </c>
    </row>
    <row r="21" spans="1:1" ht="48.75" customHeight="1">
      <c r="A21" s="138" t="s">
        <v>112</v>
      </c>
    </row>
    <row r="22" spans="1:1" ht="15.75">
      <c r="A22" s="138"/>
    </row>
    <row r="23" spans="1:1" ht="15.75">
      <c r="A23" s="133" t="s">
        <v>132</v>
      </c>
    </row>
    <row r="24" spans="1:1" ht="31.5" customHeight="1">
      <c r="A24" s="138" t="s">
        <v>133</v>
      </c>
    </row>
    <row r="25" spans="1:1" ht="15.75">
      <c r="A25" s="138"/>
    </row>
    <row r="26" spans="1:1" ht="15.75">
      <c r="A26" s="133" t="s">
        <v>12</v>
      </c>
    </row>
    <row r="27" spans="1:1" ht="31.5" customHeight="1">
      <c r="A27" s="169" t="s">
        <v>114</v>
      </c>
    </row>
    <row r="28" spans="1:1" ht="15.75">
      <c r="A28" s="135"/>
    </row>
    <row r="29" spans="1:1" ht="15.75">
      <c r="A29" s="133" t="s">
        <v>33</v>
      </c>
    </row>
    <row r="30" spans="1:1" ht="31.5" customHeight="1">
      <c r="A30" s="138" t="s">
        <v>102</v>
      </c>
    </row>
    <row r="31" spans="1:1" ht="15.75">
      <c r="A31" s="138"/>
    </row>
    <row r="32" spans="1:1" ht="15.75">
      <c r="A32" s="143" t="s">
        <v>134</v>
      </c>
    </row>
    <row r="33" spans="1:1" ht="48" customHeight="1">
      <c r="A33" s="142" t="s">
        <v>199</v>
      </c>
    </row>
    <row r="34" spans="1:1" ht="15.75" customHeight="1">
      <c r="A34" s="135"/>
    </row>
    <row r="35" spans="1:1" ht="15.75" customHeight="1">
      <c r="A35" s="144" t="s">
        <v>135</v>
      </c>
    </row>
    <row r="36" spans="1:1" ht="15.75">
      <c r="A36" s="142" t="s">
        <v>136</v>
      </c>
    </row>
    <row r="37" spans="1:1" ht="15.75">
      <c r="A37" s="142" t="s">
        <v>137</v>
      </c>
    </row>
    <row r="38" spans="1:1" ht="15.75">
      <c r="A38" s="142" t="s">
        <v>138</v>
      </c>
    </row>
    <row r="39" spans="1:1" ht="15.75">
      <c r="A39" s="139"/>
    </row>
    <row r="40" spans="1:1" ht="31.5" customHeight="1">
      <c r="A40" s="145" t="s">
        <v>200</v>
      </c>
    </row>
    <row r="41" spans="1:1" ht="12.75" customHeight="1">
      <c r="A41" s="140"/>
    </row>
    <row r="42" spans="1:1" ht="15.75">
      <c r="A42" s="344" t="s">
        <v>198</v>
      </c>
    </row>
    <row r="43" spans="1:1" ht="81" customHeight="1">
      <c r="A43" s="264" t="s">
        <v>201</v>
      </c>
    </row>
    <row r="44" spans="1:1" ht="50.25" customHeight="1">
      <c r="A44" s="263" t="s">
        <v>214</v>
      </c>
    </row>
    <row r="45" spans="1:1" ht="57" customHeight="1">
      <c r="A45" s="264" t="s">
        <v>190</v>
      </c>
    </row>
    <row r="46" spans="1:1" ht="12.75" customHeight="1"/>
    <row r="47" spans="1:1" ht="18.75" customHeight="1">
      <c r="A47" s="136" t="s">
        <v>139</v>
      </c>
    </row>
    <row r="48" spans="1:1" ht="15.75">
      <c r="A48" s="137" t="s">
        <v>141</v>
      </c>
    </row>
    <row r="49" spans="1:1" ht="15.75" customHeight="1">
      <c r="A49" s="135"/>
    </row>
    <row r="50" spans="1:1" ht="18.600000000000001" customHeight="1">
      <c r="A50" s="138" t="s">
        <v>108</v>
      </c>
    </row>
    <row r="51" spans="1:1" ht="15.75">
      <c r="A51" s="141"/>
    </row>
    <row r="52" spans="1:1" ht="64.150000000000006" customHeight="1">
      <c r="A52" s="138" t="s">
        <v>191</v>
      </c>
    </row>
    <row r="53" spans="1:1" ht="15.75" customHeight="1">
      <c r="A53" s="135"/>
    </row>
    <row r="54" spans="1:1" ht="32.25" customHeight="1">
      <c r="A54" s="138" t="s">
        <v>143</v>
      </c>
    </row>
    <row r="55" spans="1:1" ht="15.75" customHeight="1">
      <c r="A55" s="138"/>
    </row>
    <row r="56" spans="1:1" ht="32.25" customHeight="1">
      <c r="A56" s="138" t="s">
        <v>109</v>
      </c>
    </row>
    <row r="58" spans="1:1">
      <c r="A58" s="460" t="s">
        <v>212</v>
      </c>
    </row>
    <row r="59" spans="1:1">
      <c r="A59" s="76"/>
    </row>
  </sheetData>
  <sheetProtection password="C6E3" sheet="1" objects="1" scenarios="1"/>
  <phoneticPr fontId="11" type="noConversion"/>
  <pageMargins left="0.51" right="0.51" top="0.45" bottom="1.04" header="0.48" footer="0.3"/>
  <pageSetup scale="75" fitToHeight="2" orientation="landscape" r:id="rId1"/>
  <headerFooter alignWithMargins="0">
    <oddFooter>&amp;CPage &amp;P of &amp;N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7"/>
  <sheetViews>
    <sheetView workbookViewId="0">
      <selection activeCell="D10" sqref="D10"/>
    </sheetView>
  </sheetViews>
  <sheetFormatPr defaultRowHeight="12.75"/>
  <cols>
    <col min="2" max="5" width="15.7109375" customWidth="1"/>
    <col min="6" max="6" width="66.85546875" customWidth="1"/>
  </cols>
  <sheetData>
    <row r="1" spans="1:6">
      <c r="A1" t="s">
        <v>14</v>
      </c>
      <c r="B1" t="s">
        <v>15</v>
      </c>
      <c r="C1" t="s">
        <v>16</v>
      </c>
      <c r="D1" t="s">
        <v>17</v>
      </c>
      <c r="E1" t="s">
        <v>18</v>
      </c>
      <c r="F1" t="s">
        <v>19</v>
      </c>
    </row>
    <row r="2" spans="1:6" ht="12.75" customHeight="1">
      <c r="A2" s="343">
        <v>1</v>
      </c>
      <c r="B2" s="343"/>
      <c r="C2" s="343"/>
      <c r="D2" s="343"/>
      <c r="E2" s="343"/>
      <c r="F2" s="461" t="s">
        <v>192</v>
      </c>
    </row>
    <row r="3" spans="1:6" ht="12.75" customHeight="1">
      <c r="A3" s="462">
        <v>2</v>
      </c>
      <c r="B3" s="343"/>
      <c r="C3" s="463"/>
      <c r="D3" s="463"/>
      <c r="E3" s="463"/>
      <c r="F3" s="461" t="s">
        <v>193</v>
      </c>
    </row>
    <row r="4" spans="1:6" ht="31.5" customHeight="1">
      <c r="A4" s="343">
        <v>3</v>
      </c>
      <c r="B4" s="463"/>
      <c r="C4" s="463"/>
      <c r="D4" s="463"/>
      <c r="E4" s="463"/>
      <c r="F4" s="464" t="s">
        <v>213</v>
      </c>
    </row>
    <row r="5" spans="1:6" ht="25.5">
      <c r="A5" s="343">
        <v>4</v>
      </c>
      <c r="B5" s="463" t="s">
        <v>224</v>
      </c>
      <c r="C5" s="463" t="s">
        <v>224</v>
      </c>
      <c r="D5" s="463"/>
      <c r="E5" s="463"/>
      <c r="F5" s="465" t="s">
        <v>215</v>
      </c>
    </row>
    <row r="6" spans="1:6" ht="25.5">
      <c r="A6" s="730">
        <v>5</v>
      </c>
      <c r="B6" s="731" t="s">
        <v>224</v>
      </c>
      <c r="C6" s="731" t="s">
        <v>224</v>
      </c>
      <c r="D6" s="731"/>
      <c r="E6" s="731"/>
      <c r="F6" s="732" t="s">
        <v>228</v>
      </c>
    </row>
    <row r="8" spans="1:6" ht="31.5" customHeight="1"/>
    <row r="10" spans="1:6" ht="61.5" customHeight="1">
      <c r="A10" s="8"/>
    </row>
    <row r="17" spans="1:1" ht="78" customHeight="1"/>
    <row r="23" spans="1:1" ht="31.5" customHeight="1">
      <c r="A23" s="261"/>
    </row>
    <row r="31" spans="1:1" ht="15.75">
      <c r="A31" s="262"/>
    </row>
    <row r="35" spans="1:1" ht="15.75">
      <c r="A35" s="261"/>
    </row>
    <row r="36" spans="1:1" ht="15.75">
      <c r="A36" s="261"/>
    </row>
    <row r="37" spans="1:1" ht="15.75">
      <c r="A37" s="261"/>
    </row>
  </sheetData>
  <sheetProtection algorithmName="SHA-512" hashValue="WYg99q2n17fhY4r/MGKNNWHEc4ooJCzmIIHH+BcK+PE8oB9xiaQe7pJHETY/79A32tT/1a1S9xARPw0UmNMG9A==" saltValue="RS8UmVgOrhBoJuVFlm7NvQ==" spinCount="100000" sheet="1" objects="1" scenarios="1"/>
  <phoneticPr fontId="11" type="noConversion"/>
  <pageMargins left="0.75" right="0.75" top="1" bottom="1" header="0.5" footer="0.5"/>
  <pageSetup scale="7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67"/>
  <sheetViews>
    <sheetView tabSelected="1" zoomScale="75" zoomScaleNormal="100" workbookViewId="0">
      <selection sqref="A1:N1"/>
    </sheetView>
  </sheetViews>
  <sheetFormatPr defaultRowHeight="12.75"/>
  <cols>
    <col min="1" max="1" width="5" customWidth="1"/>
    <col min="2" max="2" width="21" customWidth="1"/>
    <col min="3" max="3" width="17.5703125" customWidth="1"/>
    <col min="4" max="4" width="20.7109375" customWidth="1"/>
    <col min="5" max="5" width="11" customWidth="1"/>
    <col min="6" max="6" width="11.42578125" customWidth="1"/>
    <col min="7" max="9" width="18.5703125" customWidth="1"/>
    <col min="10" max="10" width="18.7109375" customWidth="1"/>
    <col min="11" max="11" width="22.28515625" customWidth="1"/>
    <col min="12" max="14" width="18.7109375" customWidth="1"/>
  </cols>
  <sheetData>
    <row r="1" spans="1:15" ht="23.25">
      <c r="A1" s="530" t="s">
        <v>216</v>
      </c>
      <c r="B1" s="530"/>
      <c r="C1" s="530"/>
      <c r="D1" s="530"/>
      <c r="E1" s="530"/>
      <c r="F1" s="530"/>
      <c r="G1" s="530"/>
      <c r="H1" s="530"/>
      <c r="I1" s="530"/>
      <c r="J1" s="530"/>
      <c r="K1" s="530"/>
      <c r="L1" s="530"/>
      <c r="M1" s="530"/>
      <c r="N1" s="530"/>
    </row>
    <row r="2" spans="1:15" ht="23.25">
      <c r="A2" s="530" t="s">
        <v>217</v>
      </c>
      <c r="B2" s="530"/>
      <c r="C2" s="530"/>
      <c r="D2" s="530"/>
      <c r="E2" s="530"/>
      <c r="F2" s="530"/>
      <c r="G2" s="530"/>
      <c r="H2" s="530"/>
      <c r="I2" s="530"/>
      <c r="J2" s="530"/>
      <c r="K2" s="530"/>
      <c r="L2" s="530"/>
      <c r="M2" s="530"/>
      <c r="N2" s="530"/>
    </row>
    <row r="3" spans="1:15" ht="23.25">
      <c r="A3" s="530" t="s">
        <v>139</v>
      </c>
      <c r="B3" s="530"/>
      <c r="C3" s="530"/>
      <c r="D3" s="530"/>
      <c r="E3" s="530"/>
      <c r="F3" s="530"/>
      <c r="G3" s="530"/>
      <c r="H3" s="530"/>
      <c r="I3" s="530"/>
      <c r="J3" s="530"/>
      <c r="K3" s="530"/>
      <c r="L3" s="530"/>
      <c r="M3" s="530"/>
      <c r="N3" s="530"/>
    </row>
    <row r="4" spans="1:15" ht="23.25">
      <c r="A4" s="531"/>
      <c r="B4" s="531"/>
      <c r="C4" s="247"/>
      <c r="D4" s="247"/>
      <c r="E4" s="247"/>
      <c r="F4" s="248"/>
      <c r="G4" s="532" t="s">
        <v>5</v>
      </c>
      <c r="H4" s="533"/>
      <c r="I4" s="249">
        <f>SR!F4</f>
        <v>0</v>
      </c>
      <c r="J4" s="250"/>
      <c r="K4" s="248"/>
      <c r="L4" s="248"/>
      <c r="M4" s="248"/>
      <c r="N4" s="248"/>
    </row>
    <row r="5" spans="1:15" ht="23.25">
      <c r="A5" s="247"/>
      <c r="B5" s="247"/>
      <c r="C5" s="247"/>
      <c r="D5" s="247"/>
      <c r="E5" s="247"/>
      <c r="F5" s="248"/>
      <c r="G5" s="248"/>
      <c r="H5" s="248"/>
      <c r="I5" s="248"/>
      <c r="J5" s="248"/>
      <c r="K5" s="248"/>
      <c r="L5" s="248"/>
      <c r="M5" s="248"/>
      <c r="N5" s="248"/>
    </row>
    <row r="6" spans="1:15" s="2" customFormat="1" ht="18">
      <c r="A6" s="184" t="s">
        <v>6</v>
      </c>
      <c r="B6" s="505" t="s">
        <v>110</v>
      </c>
      <c r="C6" s="506"/>
      <c r="D6" s="506"/>
      <c r="E6" s="506"/>
      <c r="F6" s="506"/>
      <c r="G6" s="506"/>
      <c r="H6" s="506"/>
      <c r="I6" s="506"/>
      <c r="J6" s="506"/>
      <c r="K6" s="506"/>
      <c r="L6" s="506"/>
      <c r="M6" s="506"/>
      <c r="N6" s="182"/>
    </row>
    <row r="7" spans="1:15" ht="18">
      <c r="A7" s="179"/>
      <c r="B7" s="506"/>
      <c r="C7" s="506"/>
      <c r="D7" s="506"/>
      <c r="E7" s="506"/>
      <c r="F7" s="506"/>
      <c r="G7" s="506"/>
      <c r="H7" s="506"/>
      <c r="I7" s="506"/>
      <c r="J7" s="506"/>
      <c r="K7" s="506"/>
      <c r="L7" s="506"/>
      <c r="M7" s="506"/>
      <c r="N7" s="182"/>
    </row>
    <row r="8" spans="1:15" ht="18">
      <c r="A8" s="179"/>
      <c r="B8" s="507"/>
      <c r="C8" s="508"/>
      <c r="D8" s="508"/>
      <c r="E8" s="508"/>
      <c r="F8" s="182"/>
      <c r="G8" s="182"/>
      <c r="H8" s="182"/>
      <c r="I8" s="182"/>
      <c r="J8" s="182"/>
      <c r="K8" s="182"/>
      <c r="L8" s="182"/>
      <c r="M8" s="182"/>
      <c r="N8" s="182"/>
    </row>
    <row r="9" spans="1:15" ht="18">
      <c r="A9" s="179"/>
      <c r="B9" s="179"/>
      <c r="C9" s="182"/>
      <c r="D9" s="182"/>
      <c r="E9" s="182"/>
      <c r="F9" s="182"/>
      <c r="G9" s="182"/>
      <c r="H9" s="182"/>
      <c r="I9" s="182"/>
      <c r="J9" s="182"/>
      <c r="K9" s="182"/>
      <c r="L9" s="182"/>
      <c r="M9" s="182"/>
      <c r="N9" s="182"/>
    </row>
    <row r="10" spans="1:15" ht="18">
      <c r="A10" s="185" t="s">
        <v>23</v>
      </c>
      <c r="B10" s="186"/>
      <c r="C10" s="186"/>
      <c r="D10" s="186"/>
      <c r="E10" s="186"/>
      <c r="F10" s="186"/>
      <c r="G10" s="186"/>
      <c r="H10" s="186"/>
      <c r="I10" s="186"/>
      <c r="J10" s="186"/>
      <c r="K10" s="186"/>
      <c r="L10" s="186"/>
      <c r="M10" s="186"/>
      <c r="N10" s="187"/>
    </row>
    <row r="11" spans="1:15" ht="17.25" customHeight="1">
      <c r="A11" s="188"/>
      <c r="B11" s="509" t="s">
        <v>3</v>
      </c>
      <c r="C11" s="510"/>
      <c r="D11" s="510"/>
      <c r="E11" s="510"/>
      <c r="F11" s="511"/>
      <c r="G11" s="557">
        <f>SR!B7</f>
        <v>0</v>
      </c>
      <c r="H11" s="558"/>
      <c r="I11" s="559"/>
      <c r="J11" s="509" t="s">
        <v>4</v>
      </c>
      <c r="K11" s="510"/>
      <c r="L11" s="511"/>
      <c r="M11" s="563">
        <f>SR!H7</f>
        <v>0</v>
      </c>
      <c r="N11" s="564"/>
    </row>
    <row r="12" spans="1:15" ht="15.75" customHeight="1">
      <c r="A12" s="188"/>
      <c r="B12" s="509" t="s">
        <v>225</v>
      </c>
      <c r="C12" s="510"/>
      <c r="D12" s="510"/>
      <c r="E12" s="510"/>
      <c r="F12" s="511"/>
      <c r="G12" s="557">
        <f>SR!B9</f>
        <v>0</v>
      </c>
      <c r="H12" s="558"/>
      <c r="I12" s="559"/>
      <c r="J12" s="509" t="s">
        <v>95</v>
      </c>
      <c r="K12" s="510"/>
      <c r="L12" s="511"/>
      <c r="M12" s="560" t="str">
        <f>SR!H42</f>
        <v xml:space="preserve"> &lt;date&gt;</v>
      </c>
      <c r="N12" s="560"/>
    </row>
    <row r="13" spans="1:15" ht="15.75" customHeight="1">
      <c r="A13" s="188"/>
      <c r="B13" s="509" t="s">
        <v>181</v>
      </c>
      <c r="C13" s="510"/>
      <c r="D13" s="510"/>
      <c r="E13" s="510"/>
      <c r="F13" s="511"/>
      <c r="G13" s="557">
        <f>SR!D9</f>
        <v>0</v>
      </c>
      <c r="H13" s="558"/>
      <c r="I13" s="559"/>
      <c r="J13" s="509" t="s">
        <v>54</v>
      </c>
      <c r="K13" s="510"/>
      <c r="L13" s="511"/>
      <c r="M13" s="561"/>
      <c r="N13" s="562"/>
    </row>
    <row r="14" spans="1:15" ht="16.5" customHeight="1">
      <c r="A14" s="188"/>
      <c r="B14" s="509" t="s">
        <v>22</v>
      </c>
      <c r="C14" s="510">
        <f>SR!B8</f>
        <v>0</v>
      </c>
      <c r="D14" s="510"/>
      <c r="E14" s="510"/>
      <c r="F14" s="511"/>
      <c r="G14" s="566">
        <f>SR!B8</f>
        <v>0</v>
      </c>
      <c r="H14" s="567"/>
      <c r="I14" s="568"/>
      <c r="J14" s="509"/>
      <c r="K14" s="510"/>
      <c r="L14" s="511"/>
      <c r="M14" s="571"/>
      <c r="N14" s="572"/>
    </row>
    <row r="15" spans="1:15" ht="13.5" customHeight="1">
      <c r="A15" s="189"/>
      <c r="B15" s="190"/>
      <c r="C15" s="190"/>
      <c r="D15" s="190"/>
      <c r="E15" s="191"/>
      <c r="F15" s="191"/>
      <c r="G15" s="192"/>
      <c r="H15" s="192"/>
      <c r="I15" s="189"/>
      <c r="J15" s="193"/>
      <c r="K15" s="194"/>
      <c r="L15" s="194"/>
      <c r="M15" s="195"/>
      <c r="N15" s="192"/>
    </row>
    <row r="16" spans="1:15" ht="15.75" customHeight="1">
      <c r="A16" s="185" t="s">
        <v>72</v>
      </c>
      <c r="B16" s="257"/>
      <c r="C16" s="196"/>
      <c r="D16" s="196"/>
      <c r="E16" s="196"/>
      <c r="F16" s="196"/>
      <c r="G16" s="197"/>
      <c r="H16" s="191"/>
      <c r="I16" s="569" t="s">
        <v>131</v>
      </c>
      <c r="J16" s="570"/>
      <c r="K16" s="259"/>
      <c r="L16" s="259"/>
      <c r="M16" s="259"/>
      <c r="N16" s="260"/>
      <c r="O16" s="7"/>
    </row>
    <row r="17" spans="1:16" ht="16.5" customHeight="1">
      <c r="A17" s="546"/>
      <c r="B17" s="258"/>
      <c r="C17" s="590" t="s">
        <v>71</v>
      </c>
      <c r="D17" s="529" t="s">
        <v>9</v>
      </c>
      <c r="E17" s="529" t="s">
        <v>123</v>
      </c>
      <c r="F17" s="529"/>
      <c r="G17" s="529"/>
      <c r="H17" s="199"/>
      <c r="I17" s="573"/>
      <c r="J17" s="574"/>
      <c r="K17" s="574"/>
      <c r="L17" s="574"/>
      <c r="M17" s="574"/>
      <c r="N17" s="575"/>
      <c r="O17" s="7"/>
    </row>
    <row r="18" spans="1:16" ht="19.5" customHeight="1">
      <c r="A18" s="547"/>
      <c r="B18" s="201"/>
      <c r="C18" s="591"/>
      <c r="D18" s="592"/>
      <c r="E18" s="198" t="s">
        <v>69</v>
      </c>
      <c r="F18" s="198" t="s">
        <v>70</v>
      </c>
      <c r="G18" s="198" t="s">
        <v>88</v>
      </c>
      <c r="H18" s="190"/>
      <c r="I18" s="576"/>
      <c r="J18" s="577"/>
      <c r="K18" s="577"/>
      <c r="L18" s="577"/>
      <c r="M18" s="577"/>
      <c r="N18" s="578"/>
      <c r="O18" s="7"/>
    </row>
    <row r="19" spans="1:16" ht="37.5" customHeight="1">
      <c r="A19" s="200"/>
      <c r="B19" s="201" t="s">
        <v>142</v>
      </c>
      <c r="C19" s="202">
        <f>SR!B13</f>
        <v>0</v>
      </c>
      <c r="D19" s="203">
        <f>SR!C13</f>
        <v>0</v>
      </c>
      <c r="E19" s="542">
        <v>0</v>
      </c>
      <c r="F19" s="545">
        <f>SUM(1-E19-G19)</f>
        <v>1</v>
      </c>
      <c r="G19" s="585">
        <v>0</v>
      </c>
      <c r="H19" s="190"/>
      <c r="I19" s="579"/>
      <c r="J19" s="580"/>
      <c r="K19" s="580"/>
      <c r="L19" s="580"/>
      <c r="M19" s="580"/>
      <c r="N19" s="581"/>
      <c r="O19" s="7"/>
    </row>
    <row r="20" spans="1:16" ht="37.5" customHeight="1">
      <c r="A20" s="188"/>
      <c r="B20" s="265" t="s">
        <v>125</v>
      </c>
      <c r="C20" s="204">
        <f>SR!B14</f>
        <v>0</v>
      </c>
      <c r="D20" s="205">
        <f>SR!C$14</f>
        <v>0</v>
      </c>
      <c r="E20" s="543"/>
      <c r="F20" s="543">
        <f>1-E20-G20</f>
        <v>1</v>
      </c>
      <c r="G20" s="586"/>
      <c r="H20" s="190"/>
      <c r="I20" s="579"/>
      <c r="J20" s="580"/>
      <c r="K20" s="580"/>
      <c r="L20" s="580"/>
      <c r="M20" s="580"/>
      <c r="N20" s="581"/>
    </row>
    <row r="21" spans="1:16" ht="37.5" customHeight="1">
      <c r="A21" s="188"/>
      <c r="B21" s="265" t="s">
        <v>126</v>
      </c>
      <c r="C21" s="206">
        <f>SR!B15</f>
        <v>0</v>
      </c>
      <c r="D21" s="207">
        <f>SR!C$15</f>
        <v>0</v>
      </c>
      <c r="E21" s="544"/>
      <c r="F21" s="544">
        <f>1-E21-G21</f>
        <v>1</v>
      </c>
      <c r="G21" s="587"/>
      <c r="H21" s="190"/>
      <c r="I21" s="579"/>
      <c r="J21" s="580"/>
      <c r="K21" s="580"/>
      <c r="L21" s="580"/>
      <c r="M21" s="580"/>
      <c r="N21" s="581"/>
    </row>
    <row r="22" spans="1:16" ht="12" customHeight="1">
      <c r="A22" s="208"/>
      <c r="B22" s="209"/>
      <c r="C22" s="210"/>
      <c r="D22" s="211"/>
      <c r="E22" s="212"/>
      <c r="F22" s="212"/>
      <c r="G22" s="212"/>
      <c r="H22" s="190"/>
      <c r="I22" s="579"/>
      <c r="J22" s="580"/>
      <c r="K22" s="580"/>
      <c r="L22" s="580"/>
      <c r="M22" s="580"/>
      <c r="N22" s="581"/>
    </row>
    <row r="23" spans="1:16" ht="19.5" customHeight="1">
      <c r="A23" s="188"/>
      <c r="B23" s="509" t="s">
        <v>202</v>
      </c>
      <c r="C23" s="593"/>
      <c r="D23" s="591"/>
      <c r="E23" s="213" t="s">
        <v>87</v>
      </c>
      <c r="F23" s="342">
        <f>1-G23</f>
        <v>1</v>
      </c>
      <c r="G23" s="214"/>
      <c r="H23" s="190"/>
      <c r="I23" s="582"/>
      <c r="J23" s="583"/>
      <c r="K23" s="583"/>
      <c r="L23" s="583"/>
      <c r="M23" s="583"/>
      <c r="N23" s="584"/>
    </row>
    <row r="24" spans="1:16" ht="18">
      <c r="A24" s="182"/>
      <c r="B24" s="182"/>
      <c r="C24" s="182"/>
      <c r="D24" s="182"/>
      <c r="E24" s="182"/>
      <c r="F24" s="182"/>
      <c r="G24" s="182"/>
      <c r="H24" s="189"/>
      <c r="I24" s="189"/>
      <c r="J24" s="189"/>
      <c r="K24" s="182"/>
      <c r="L24" s="182"/>
      <c r="M24" s="183"/>
      <c r="N24" s="182"/>
    </row>
    <row r="25" spans="1:16" ht="18">
      <c r="A25" s="185" t="s">
        <v>46</v>
      </c>
      <c r="B25" s="186"/>
      <c r="C25" s="186"/>
      <c r="D25" s="186"/>
      <c r="E25" s="186"/>
      <c r="F25" s="187"/>
      <c r="G25" s="534" t="s">
        <v>183</v>
      </c>
      <c r="H25" s="548" t="s">
        <v>37</v>
      </c>
      <c r="I25" s="549"/>
      <c r="J25" s="550"/>
      <c r="K25" s="534" t="s">
        <v>73</v>
      </c>
      <c r="L25" s="534" t="s">
        <v>38</v>
      </c>
      <c r="M25" s="534" t="s">
        <v>39</v>
      </c>
      <c r="N25" s="534" t="s">
        <v>40</v>
      </c>
    </row>
    <row r="26" spans="1:16" ht="40.5" customHeight="1">
      <c r="A26" s="215"/>
      <c r="B26" s="216"/>
      <c r="C26" s="216"/>
      <c r="D26" s="216"/>
      <c r="E26" s="216"/>
      <c r="F26" s="217"/>
      <c r="G26" s="535"/>
      <c r="H26" s="218" t="s">
        <v>0</v>
      </c>
      <c r="I26" s="218" t="s">
        <v>41</v>
      </c>
      <c r="J26" s="218" t="s">
        <v>42</v>
      </c>
      <c r="K26" s="565"/>
      <c r="L26" s="535"/>
      <c r="M26" s="535"/>
      <c r="N26" s="556"/>
    </row>
    <row r="27" spans="1:16" ht="18">
      <c r="A27" s="198" t="s">
        <v>7</v>
      </c>
      <c r="B27" s="529" t="s">
        <v>8</v>
      </c>
      <c r="C27" s="529"/>
      <c r="D27" s="529"/>
      <c r="E27" s="529"/>
      <c r="F27" s="529"/>
      <c r="G27" s="198" t="s">
        <v>9</v>
      </c>
      <c r="H27" s="219"/>
      <c r="I27" s="220"/>
      <c r="J27" s="220"/>
      <c r="K27" s="221"/>
      <c r="L27" s="198"/>
      <c r="M27" s="198"/>
      <c r="N27" s="198"/>
    </row>
    <row r="28" spans="1:16" ht="18">
      <c r="A28" s="198">
        <v>1</v>
      </c>
      <c r="B28" s="596" t="s">
        <v>10</v>
      </c>
      <c r="C28" s="596"/>
      <c r="D28" s="596"/>
      <c r="E28" s="596"/>
      <c r="F28" s="596"/>
      <c r="G28" s="222">
        <f>SR!C13</f>
        <v>0</v>
      </c>
      <c r="H28" s="223">
        <f>G28/1.15*(0.15)</f>
        <v>0</v>
      </c>
      <c r="I28" s="353">
        <f>(5.714/15)*H28</f>
        <v>0</v>
      </c>
      <c r="J28" s="309">
        <f>H28*(5/15)</f>
        <v>0</v>
      </c>
      <c r="K28" s="354">
        <f>G28-I28-J28</f>
        <v>0</v>
      </c>
      <c r="L28" s="222">
        <f>K28*$E$19</f>
        <v>0</v>
      </c>
      <c r="M28" s="222">
        <f>K28*$F$19</f>
        <v>0</v>
      </c>
      <c r="N28" s="222">
        <f>K28*$G$19</f>
        <v>0</v>
      </c>
    </row>
    <row r="29" spans="1:16" ht="18">
      <c r="A29" s="198">
        <v>2</v>
      </c>
      <c r="B29" s="509" t="s">
        <v>144</v>
      </c>
      <c r="C29" s="597"/>
      <c r="D29" s="597"/>
      <c r="E29" s="597"/>
      <c r="F29" s="598"/>
      <c r="G29" s="222">
        <f>SR!C14</f>
        <v>0</v>
      </c>
      <c r="H29" s="223">
        <f>G29/1.15*(0.15)</f>
        <v>0</v>
      </c>
      <c r="I29" s="353">
        <f>(5.714/15)*H29</f>
        <v>0</v>
      </c>
      <c r="J29" s="309">
        <f>H29*(5/15)</f>
        <v>0</v>
      </c>
      <c r="K29" s="354">
        <f>G29-I29-J29</f>
        <v>0</v>
      </c>
      <c r="L29" s="222">
        <f>K29*$E$19</f>
        <v>0</v>
      </c>
      <c r="M29" s="222">
        <f>K29*$F$19</f>
        <v>0</v>
      </c>
      <c r="N29" s="222">
        <f>K29*$G$19</f>
        <v>0</v>
      </c>
    </row>
    <row r="30" spans="1:16" ht="18.75" thickBot="1">
      <c r="A30" s="225">
        <v>3</v>
      </c>
      <c r="B30" s="509" t="s">
        <v>145</v>
      </c>
      <c r="C30" s="597"/>
      <c r="D30" s="597"/>
      <c r="E30" s="597"/>
      <c r="F30" s="598"/>
      <c r="G30" s="226">
        <f>SR!C15</f>
        <v>0</v>
      </c>
      <c r="H30" s="356">
        <f>G30/1.15*(0.15)</f>
        <v>0</v>
      </c>
      <c r="I30" s="353">
        <f>(5.714/15)*H30</f>
        <v>0</v>
      </c>
      <c r="J30" s="357">
        <f>H30*(5/15)</f>
        <v>0</v>
      </c>
      <c r="K30" s="354">
        <f>G30-I30-J30</f>
        <v>0</v>
      </c>
      <c r="L30" s="226">
        <f>K30*$E$19</f>
        <v>0</v>
      </c>
      <c r="M30" s="226">
        <f>K30*$F$19</f>
        <v>0</v>
      </c>
      <c r="N30" s="226">
        <f>K30*$G$19</f>
        <v>0</v>
      </c>
    </row>
    <row r="31" spans="1:16" s="10" customFormat="1" ht="18.75" thickTop="1">
      <c r="A31" s="198">
        <v>4</v>
      </c>
      <c r="B31" s="594" t="s">
        <v>36</v>
      </c>
      <c r="C31" s="595"/>
      <c r="D31" s="595"/>
      <c r="E31" s="595"/>
      <c r="F31" s="595"/>
      <c r="G31" s="227">
        <f>G28+G29+G30</f>
        <v>0</v>
      </c>
      <c r="H31" s="358">
        <f>H28+H29+H30</f>
        <v>0</v>
      </c>
      <c r="I31" s="358">
        <f>I28+I29+I30</f>
        <v>0</v>
      </c>
      <c r="J31" s="358">
        <f>J28+J29+J30</f>
        <v>0</v>
      </c>
      <c r="K31" s="359">
        <f>K28+K29+K30</f>
        <v>0</v>
      </c>
      <c r="L31" s="228">
        <f>SUM(L28:L30)</f>
        <v>0</v>
      </c>
      <c r="M31" s="228">
        <f>SUM(M28:M30)</f>
        <v>0</v>
      </c>
      <c r="N31" s="228">
        <f>SUM(N28:N30)</f>
        <v>0</v>
      </c>
      <c r="P31" s="352"/>
    </row>
    <row r="32" spans="1:16" s="10" customFormat="1" ht="18">
      <c r="A32" s="229"/>
      <c r="B32" s="230"/>
      <c r="C32" s="230"/>
      <c r="D32" s="230"/>
      <c r="E32" s="230"/>
      <c r="F32" s="230"/>
      <c r="G32" s="230"/>
      <c r="H32" s="230"/>
      <c r="I32" s="230"/>
      <c r="J32" s="230"/>
      <c r="K32" s="230"/>
      <c r="L32" s="321"/>
      <c r="M32" s="321"/>
      <c r="N32" s="322"/>
      <c r="P32" s="352"/>
    </row>
    <row r="33" spans="1:15" ht="18">
      <c r="A33" s="198">
        <v>5</v>
      </c>
      <c r="B33" s="509" t="s">
        <v>207</v>
      </c>
      <c r="C33" s="527"/>
      <c r="D33" s="527"/>
      <c r="E33" s="527"/>
      <c r="F33" s="528"/>
      <c r="G33" s="371">
        <f>SR!F51+SR!F65+ SR!F76</f>
        <v>0</v>
      </c>
      <c r="H33" s="231">
        <f>SR!F50+SR!F64+SR!F75</f>
        <v>0</v>
      </c>
      <c r="I33" s="355">
        <v>0</v>
      </c>
      <c r="J33" s="224">
        <f>(SR!F50+SR!F64+SR!F75)*(5/13)</f>
        <v>0</v>
      </c>
      <c r="K33" s="354">
        <f>G33-I33-J33</f>
        <v>0</v>
      </c>
      <c r="L33" s="326">
        <f>K33*$E$19</f>
        <v>0</v>
      </c>
      <c r="M33" s="326">
        <f>K33*$F$19</f>
        <v>0</v>
      </c>
      <c r="N33" s="326">
        <f>K33*$G$19</f>
        <v>0</v>
      </c>
    </row>
    <row r="34" spans="1:15" ht="18">
      <c r="A34" s="312">
        <v>6</v>
      </c>
      <c r="B34" s="509" t="s">
        <v>208</v>
      </c>
      <c r="C34" s="527"/>
      <c r="D34" s="527"/>
      <c r="E34" s="527"/>
      <c r="F34" s="528"/>
      <c r="G34" s="372">
        <f>SR!G51+SR!G65+ SR!G76</f>
        <v>0</v>
      </c>
      <c r="H34" s="231">
        <f>SR!G50+SR!G64+SR!G75</f>
        <v>0</v>
      </c>
      <c r="I34" s="355">
        <f>(H34)*5.714/15</f>
        <v>0</v>
      </c>
      <c r="J34" s="355">
        <f>(H34)*5/15</f>
        <v>0</v>
      </c>
      <c r="K34" s="354">
        <f>G34-I34-J34</f>
        <v>0</v>
      </c>
      <c r="L34" s="326">
        <f>K34*$E$19</f>
        <v>0</v>
      </c>
      <c r="M34" s="326">
        <f>K34*$F$19</f>
        <v>0</v>
      </c>
      <c r="N34" s="326">
        <f>K34*$G$19</f>
        <v>0</v>
      </c>
    </row>
    <row r="35" spans="1:15" ht="18">
      <c r="A35" s="312">
        <v>7</v>
      </c>
      <c r="B35" s="509" t="s">
        <v>194</v>
      </c>
      <c r="C35" s="527"/>
      <c r="D35" s="527"/>
      <c r="E35" s="527"/>
      <c r="F35" s="528"/>
      <c r="G35" s="313">
        <f>SR!F86</f>
        <v>0</v>
      </c>
      <c r="H35" s="231">
        <f>SR!F85</f>
        <v>0</v>
      </c>
      <c r="I35" s="355">
        <v>0</v>
      </c>
      <c r="J35" s="224">
        <f>H35*(5/15)</f>
        <v>0</v>
      </c>
      <c r="K35" s="354">
        <f>G35-I35-J35</f>
        <v>0</v>
      </c>
      <c r="L35" s="323" t="s">
        <v>161</v>
      </c>
      <c r="M35" s="222">
        <f>K35*$F$23</f>
        <v>0</v>
      </c>
      <c r="N35" s="222">
        <f>K35*$G$23</f>
        <v>0</v>
      </c>
    </row>
    <row r="36" spans="1:15" s="10" customFormat="1" ht="18">
      <c r="A36" s="251">
        <v>8</v>
      </c>
      <c r="B36" s="539" t="s">
        <v>179</v>
      </c>
      <c r="C36" s="540"/>
      <c r="D36" s="540"/>
      <c r="E36" s="540"/>
      <c r="F36" s="541"/>
      <c r="G36" s="252">
        <f>SR!H51+SR!H65+SR!H76</f>
        <v>0</v>
      </c>
      <c r="H36" s="253">
        <f>SR!H50+SR!H64+SR!H75</f>
        <v>0</v>
      </c>
      <c r="I36" s="254">
        <f>(5.714/15)*H36</f>
        <v>0</v>
      </c>
      <c r="J36" s="253">
        <f>H36*(5/15)</f>
        <v>0</v>
      </c>
      <c r="K36" s="255">
        <f>G36-I36-J36</f>
        <v>0</v>
      </c>
      <c r="L36" s="324">
        <f>K36*$E$19</f>
        <v>0</v>
      </c>
      <c r="M36" s="324">
        <f>K36*$F$19</f>
        <v>0</v>
      </c>
      <c r="N36" s="324">
        <f>K36*$G$19</f>
        <v>0</v>
      </c>
    </row>
    <row r="37" spans="1:15" s="10" customFormat="1" ht="18.75" thickBot="1">
      <c r="A37" s="256">
        <v>9</v>
      </c>
      <c r="B37" s="551" t="s">
        <v>180</v>
      </c>
      <c r="C37" s="552"/>
      <c r="D37" s="552"/>
      <c r="E37" s="552"/>
      <c r="F37" s="553"/>
      <c r="G37" s="310">
        <f>SR!H$86</f>
        <v>0</v>
      </c>
      <c r="H37" s="311">
        <f>SR!H85</f>
        <v>0</v>
      </c>
      <c r="I37" s="254">
        <f>(5.714/15)*H37</f>
        <v>0</v>
      </c>
      <c r="J37" s="255">
        <f>H37*(5/15)</f>
        <v>0</v>
      </c>
      <c r="K37" s="255">
        <f>G37-I37-J37</f>
        <v>0</v>
      </c>
      <c r="L37" s="325" t="s">
        <v>161</v>
      </c>
      <c r="M37" s="310">
        <f>K37*$F$23</f>
        <v>0</v>
      </c>
      <c r="N37" s="310">
        <f>K37*$G$23</f>
        <v>0</v>
      </c>
    </row>
    <row r="38" spans="1:15" ht="18.75" thickTop="1">
      <c r="A38" s="198">
        <v>10</v>
      </c>
      <c r="B38" s="594" t="s">
        <v>35</v>
      </c>
      <c r="C38" s="595"/>
      <c r="D38" s="595"/>
      <c r="E38" s="595"/>
      <c r="F38" s="595"/>
      <c r="G38" s="232">
        <f t="shared" ref="G38:N38" si="0">SUM(G33:G37)</f>
        <v>0</v>
      </c>
      <c r="H38" s="233">
        <f t="shared" si="0"/>
        <v>0</v>
      </c>
      <c r="I38" s="360">
        <f t="shared" si="0"/>
        <v>0</v>
      </c>
      <c r="J38" s="360">
        <f t="shared" si="0"/>
        <v>0</v>
      </c>
      <c r="K38" s="360">
        <f t="shared" si="0"/>
        <v>0</v>
      </c>
      <c r="L38" s="233">
        <f t="shared" si="0"/>
        <v>0</v>
      </c>
      <c r="M38" s="233">
        <f t="shared" si="0"/>
        <v>0</v>
      </c>
      <c r="N38" s="233">
        <f t="shared" si="0"/>
        <v>0</v>
      </c>
      <c r="O38" s="28"/>
    </row>
    <row r="39" spans="1:15" ht="18">
      <c r="A39" s="234"/>
      <c r="B39" s="181"/>
      <c r="C39" s="181"/>
      <c r="D39" s="181"/>
      <c r="E39" s="181"/>
      <c r="F39" s="181"/>
      <c r="G39" s="181"/>
      <c r="H39" s="181"/>
      <c r="I39" s="181"/>
      <c r="J39" s="181"/>
      <c r="K39" s="181"/>
      <c r="L39" s="320"/>
      <c r="M39" s="320"/>
      <c r="N39" s="322"/>
    </row>
    <row r="40" spans="1:15" s="10" customFormat="1" ht="14.25" customHeight="1">
      <c r="A40" s="235">
        <v>11</v>
      </c>
      <c r="B40" s="470" t="s">
        <v>43</v>
      </c>
      <c r="C40" s="471"/>
      <c r="D40" s="471"/>
      <c r="E40" s="471"/>
      <c r="F40" s="472"/>
      <c r="G40" s="236">
        <f>G31-G38</f>
        <v>0</v>
      </c>
      <c r="H40" s="237"/>
      <c r="I40" s="304"/>
      <c r="J40" s="237"/>
      <c r="K40" s="236">
        <f>K31-K38</f>
        <v>0</v>
      </c>
      <c r="L40" s="227">
        <f>L31-L38</f>
        <v>0</v>
      </c>
      <c r="M40" s="227">
        <f>M31-M38</f>
        <v>0</v>
      </c>
      <c r="N40" s="326">
        <f>N31-N38</f>
        <v>0</v>
      </c>
    </row>
    <row r="41" spans="1:15" ht="18.75" thickBot="1">
      <c r="A41" s="238"/>
      <c r="B41" s="239"/>
      <c r="C41" s="239"/>
      <c r="D41" s="239"/>
      <c r="E41" s="239"/>
      <c r="F41" s="239"/>
      <c r="G41" s="239"/>
      <c r="H41" s="239"/>
      <c r="I41" s="239"/>
      <c r="J41" s="538"/>
      <c r="K41" s="538"/>
      <c r="L41" s="239"/>
      <c r="M41" s="239"/>
      <c r="N41" s="239"/>
    </row>
    <row r="42" spans="1:15" ht="18.75" customHeight="1" thickBot="1">
      <c r="A42" s="238"/>
      <c r="B42" s="239"/>
      <c r="C42" s="239"/>
      <c r="D42" s="239"/>
      <c r="E42" s="239"/>
      <c r="F42" s="239"/>
      <c r="G42" s="239"/>
      <c r="H42" s="239"/>
      <c r="I42" s="239"/>
      <c r="J42" s="473" t="s">
        <v>170</v>
      </c>
      <c r="K42" s="474"/>
      <c r="L42" s="475"/>
      <c r="M42" s="475"/>
      <c r="N42" s="476"/>
    </row>
    <row r="43" spans="1:15" ht="23.25">
      <c r="A43" s="536" t="s">
        <v>44</v>
      </c>
      <c r="B43" s="497"/>
      <c r="C43" s="497"/>
      <c r="D43" s="497"/>
      <c r="E43" s="497"/>
      <c r="F43" s="497"/>
      <c r="G43" s="497"/>
      <c r="H43" s="537"/>
      <c r="I43" s="303"/>
      <c r="J43" s="503" t="s">
        <v>182</v>
      </c>
      <c r="K43" s="504"/>
      <c r="L43" s="337" t="s">
        <v>146</v>
      </c>
      <c r="M43" s="338"/>
      <c r="N43" s="339"/>
      <c r="O43" s="273"/>
    </row>
    <row r="44" spans="1:15" ht="24" thickBot="1">
      <c r="A44" s="499" t="s">
        <v>45</v>
      </c>
      <c r="B44" s="500"/>
      <c r="C44" s="500"/>
      <c r="D44" s="500"/>
      <c r="E44" s="500"/>
      <c r="F44" s="488"/>
      <c r="G44" s="492">
        <f>SUM(L36)+SUM(M36:M37)</f>
        <v>0</v>
      </c>
      <c r="H44" s="493"/>
      <c r="I44" s="303"/>
      <c r="J44" s="554">
        <f>J46+J47</f>
        <v>0</v>
      </c>
      <c r="K44" s="555"/>
      <c r="L44" s="518">
        <f>G44-J44</f>
        <v>0</v>
      </c>
      <c r="M44" s="519"/>
      <c r="N44" s="520"/>
    </row>
    <row r="45" spans="1:15" s="302" customFormat="1" ht="24" thickBot="1">
      <c r="A45" s="332"/>
      <c r="B45" s="333"/>
      <c r="C45" s="333"/>
      <c r="D45" s="333"/>
      <c r="E45" s="334"/>
      <c r="F45" s="334"/>
      <c r="G45" s="335"/>
      <c r="H45" s="341"/>
      <c r="J45" s="477"/>
      <c r="K45" s="478"/>
      <c r="L45" s="336"/>
      <c r="M45" s="336"/>
      <c r="N45" s="340"/>
    </row>
    <row r="46" spans="1:15" ht="23.25">
      <c r="A46" s="496" t="s">
        <v>124</v>
      </c>
      <c r="B46" s="497"/>
      <c r="C46" s="497"/>
      <c r="D46" s="497"/>
      <c r="E46" s="497"/>
      <c r="F46" s="498"/>
      <c r="G46" s="501">
        <f>SUM(M36:M37)</f>
        <v>0</v>
      </c>
      <c r="H46" s="502"/>
      <c r="I46" s="303"/>
      <c r="J46" s="588"/>
      <c r="K46" s="589"/>
      <c r="L46" s="521">
        <f>G46-J46</f>
        <v>0</v>
      </c>
      <c r="M46" s="522"/>
      <c r="N46" s="523"/>
    </row>
    <row r="47" spans="1:15" ht="24" thickBot="1">
      <c r="A47" s="499" t="s">
        <v>47</v>
      </c>
      <c r="B47" s="500"/>
      <c r="C47" s="500"/>
      <c r="D47" s="500"/>
      <c r="E47" s="500"/>
      <c r="F47" s="488"/>
      <c r="G47" s="492">
        <f>SUM(L36)</f>
        <v>0</v>
      </c>
      <c r="H47" s="493"/>
      <c r="I47" s="303"/>
      <c r="J47" s="494"/>
      <c r="K47" s="495"/>
      <c r="L47" s="524">
        <f>G47-J47</f>
        <v>0</v>
      </c>
      <c r="M47" s="525"/>
      <c r="N47" s="526"/>
    </row>
    <row r="48" spans="1:15" ht="18.75" thickBot="1">
      <c r="A48" s="189"/>
      <c r="B48" s="345"/>
      <c r="C48" s="345"/>
      <c r="D48" s="345"/>
      <c r="E48" s="346"/>
      <c r="F48" s="347"/>
      <c r="G48" s="189"/>
      <c r="H48" s="189"/>
      <c r="I48" s="189"/>
      <c r="J48" s="189"/>
      <c r="K48" s="189"/>
      <c r="L48" s="189"/>
      <c r="M48" s="189"/>
      <c r="N48" s="189"/>
    </row>
    <row r="49" spans="1:14" ht="18">
      <c r="A49" s="348"/>
      <c r="B49" s="515" t="s">
        <v>48</v>
      </c>
      <c r="C49" s="516"/>
      <c r="D49" s="516"/>
      <c r="E49" s="516"/>
      <c r="F49" s="516"/>
      <c r="G49" s="516"/>
      <c r="H49" s="517"/>
      <c r="I49" s="489" t="s">
        <v>49</v>
      </c>
      <c r="J49" s="490"/>
      <c r="K49" s="491"/>
      <c r="L49" s="349" t="s">
        <v>50</v>
      </c>
      <c r="M49" s="350"/>
      <c r="N49" s="351"/>
    </row>
    <row r="50" spans="1:14" ht="58.9" customHeight="1">
      <c r="A50" s="271"/>
      <c r="B50" s="513" t="s">
        <v>111</v>
      </c>
      <c r="C50" s="514"/>
      <c r="D50" s="485"/>
      <c r="E50" s="512"/>
      <c r="F50" s="512"/>
      <c r="G50" s="512"/>
      <c r="H50" s="512"/>
      <c r="I50" s="274" t="s">
        <v>218</v>
      </c>
      <c r="J50" s="485"/>
      <c r="K50" s="486"/>
      <c r="L50" s="266" t="s">
        <v>53</v>
      </c>
      <c r="M50" s="481"/>
      <c r="N50" s="482"/>
    </row>
    <row r="51" spans="1:14" ht="20.25" customHeight="1" thickBot="1">
      <c r="A51" s="272"/>
      <c r="B51" s="327" t="s">
        <v>2</v>
      </c>
      <c r="C51" s="468"/>
      <c r="D51" s="469"/>
      <c r="E51" s="469"/>
      <c r="F51" s="469"/>
      <c r="G51" s="469"/>
      <c r="H51" s="469"/>
      <c r="I51" s="275" t="s">
        <v>2</v>
      </c>
      <c r="J51" s="487"/>
      <c r="K51" s="488"/>
      <c r="L51" s="276" t="s">
        <v>2</v>
      </c>
      <c r="M51" s="483"/>
      <c r="N51" s="484"/>
    </row>
    <row r="52" spans="1:14" ht="13.5" customHeight="1">
      <c r="A52" s="189"/>
      <c r="B52" s="241"/>
      <c r="C52" s="242"/>
      <c r="D52" s="242"/>
      <c r="E52" s="243"/>
      <c r="F52" s="240"/>
      <c r="G52" s="241"/>
      <c r="H52" s="244"/>
      <c r="I52" s="244"/>
      <c r="J52" s="240"/>
      <c r="K52" s="241"/>
      <c r="L52" s="244"/>
      <c r="M52" s="244"/>
      <c r="N52" s="240"/>
    </row>
    <row r="53" spans="1:14" ht="122.25" customHeight="1">
      <c r="A53" s="479" t="s">
        <v>210</v>
      </c>
      <c r="B53" s="480"/>
      <c r="C53" s="480"/>
      <c r="D53" s="480"/>
      <c r="E53" s="480"/>
      <c r="F53" s="480"/>
      <c r="G53" s="480"/>
      <c r="H53" s="480"/>
      <c r="I53" s="480"/>
      <c r="J53" s="480"/>
      <c r="K53" s="480"/>
      <c r="L53" s="480"/>
      <c r="M53" s="480"/>
      <c r="N53" s="480"/>
    </row>
    <row r="54" spans="1:14" ht="12.75" customHeight="1">
      <c r="A54" s="182"/>
      <c r="B54" s="182"/>
      <c r="C54" s="182"/>
      <c r="D54" s="182"/>
      <c r="E54" s="182"/>
      <c r="F54" s="182"/>
      <c r="G54" s="182"/>
      <c r="H54" s="182"/>
      <c r="I54" s="182"/>
      <c r="J54" s="182"/>
      <c r="K54" s="182"/>
      <c r="L54" s="182"/>
      <c r="M54" s="182"/>
      <c r="N54" s="182"/>
    </row>
    <row r="55" spans="1:14" ht="18">
      <c r="A55" s="245" t="s">
        <v>219</v>
      </c>
      <c r="B55" s="246"/>
      <c r="C55" s="246"/>
      <c r="D55" s="246"/>
      <c r="E55" s="246"/>
      <c r="F55" s="246"/>
      <c r="G55" s="246"/>
      <c r="H55" s="246"/>
      <c r="I55" s="246"/>
      <c r="J55" s="246"/>
      <c r="K55" s="246"/>
      <c r="L55" s="246"/>
      <c r="M55" s="246"/>
      <c r="N55" s="246"/>
    </row>
    <row r="56" spans="1:14" ht="91.5" customHeight="1">
      <c r="A56" s="3"/>
      <c r="B56" s="3"/>
      <c r="C56" s="3"/>
      <c r="D56" s="3"/>
      <c r="E56" s="3"/>
      <c r="F56" s="3"/>
      <c r="G56" s="3"/>
      <c r="H56" s="3"/>
      <c r="I56" s="3"/>
      <c r="J56" s="3"/>
      <c r="K56" s="3"/>
      <c r="L56" s="3"/>
      <c r="M56" s="3"/>
      <c r="N56" s="3"/>
    </row>
    <row r="57" spans="1:14" ht="13.5" customHeight="1">
      <c r="A57" s="3"/>
      <c r="B57" s="3"/>
      <c r="C57" s="3"/>
      <c r="D57" s="3"/>
      <c r="E57" s="3"/>
      <c r="F57" s="3"/>
      <c r="G57" s="3"/>
      <c r="H57" s="3"/>
      <c r="I57" s="3"/>
      <c r="J57" s="3"/>
      <c r="K57" s="3"/>
      <c r="L57" s="3"/>
      <c r="M57" s="3"/>
      <c r="N57" s="3"/>
    </row>
    <row r="58" spans="1:14" ht="13.5">
      <c r="A58" s="3"/>
      <c r="B58" s="3"/>
      <c r="C58" s="3"/>
      <c r="D58" s="3"/>
      <c r="E58" s="3"/>
      <c r="F58" s="3"/>
      <c r="G58" s="3"/>
      <c r="H58" s="3"/>
      <c r="I58" s="3"/>
      <c r="J58" s="3"/>
      <c r="K58" s="3"/>
      <c r="L58" s="3"/>
      <c r="M58" s="3"/>
      <c r="N58" s="3"/>
    </row>
    <row r="59" spans="1:14" ht="13.5">
      <c r="A59" s="3"/>
      <c r="B59" s="3"/>
      <c r="C59" s="3"/>
      <c r="D59" s="3"/>
      <c r="E59" s="3"/>
      <c r="F59" s="3"/>
      <c r="G59" s="3"/>
      <c r="H59" s="3"/>
      <c r="I59" s="3"/>
      <c r="J59" s="3"/>
      <c r="K59" s="3"/>
      <c r="L59" s="3"/>
      <c r="M59" s="3"/>
      <c r="N59" s="3"/>
    </row>
    <row r="60" spans="1:14" ht="13.5">
      <c r="A60" s="3"/>
      <c r="B60" s="3"/>
      <c r="C60" s="3"/>
      <c r="D60" s="3"/>
      <c r="E60" s="3"/>
      <c r="F60" s="3"/>
      <c r="G60" s="3"/>
      <c r="H60" s="3"/>
      <c r="I60" s="3"/>
      <c r="J60" s="3"/>
      <c r="K60" s="3"/>
      <c r="L60" s="3"/>
      <c r="M60" s="3"/>
      <c r="N60" s="3"/>
    </row>
    <row r="61" spans="1:14">
      <c r="A61" s="1"/>
      <c r="B61" s="1"/>
      <c r="C61" s="1"/>
      <c r="D61" s="1"/>
      <c r="E61" s="1"/>
      <c r="F61" s="1"/>
      <c r="G61" s="1"/>
      <c r="H61" s="1"/>
      <c r="I61" s="1"/>
      <c r="J61" s="1"/>
      <c r="K61" s="1"/>
      <c r="L61" s="1"/>
      <c r="M61" s="1"/>
      <c r="N61" s="1"/>
    </row>
    <row r="62" spans="1:14">
      <c r="A62" s="1"/>
      <c r="B62" s="1"/>
      <c r="C62" s="1"/>
      <c r="D62" s="1"/>
      <c r="E62" s="1"/>
      <c r="F62" s="1"/>
      <c r="G62" s="1"/>
      <c r="H62" s="1"/>
      <c r="I62" s="1"/>
      <c r="J62" s="1"/>
      <c r="K62" s="1"/>
      <c r="L62" s="1"/>
      <c r="M62" s="1"/>
      <c r="N62" s="1"/>
    </row>
    <row r="63" spans="1:14">
      <c r="A63" s="1"/>
      <c r="B63" s="1"/>
      <c r="C63" s="1"/>
      <c r="D63" s="1"/>
      <c r="E63" s="1"/>
      <c r="F63" s="1"/>
      <c r="G63" s="1"/>
      <c r="H63" s="1"/>
      <c r="I63" s="1"/>
      <c r="J63" s="1"/>
      <c r="K63" s="1"/>
      <c r="L63" s="1"/>
      <c r="M63" s="1"/>
      <c r="N63" s="1"/>
    </row>
    <row r="64" spans="1:14">
      <c r="A64" s="1"/>
      <c r="B64" s="1"/>
      <c r="C64" s="1"/>
      <c r="D64" s="1"/>
      <c r="E64" s="1"/>
      <c r="F64" s="1"/>
      <c r="G64" s="1"/>
      <c r="H64" s="1"/>
      <c r="I64" s="1"/>
      <c r="J64" s="1"/>
      <c r="K64" s="1"/>
      <c r="L64" s="1"/>
      <c r="M64" s="1"/>
      <c r="N64" s="1"/>
    </row>
    <row r="65" spans="1:14">
      <c r="A65" s="1"/>
      <c r="B65" s="1"/>
      <c r="C65" s="1"/>
      <c r="D65" s="5"/>
      <c r="E65" s="1"/>
      <c r="F65" s="1"/>
      <c r="G65" s="1"/>
      <c r="H65" s="1"/>
      <c r="I65" s="1"/>
      <c r="J65" s="1"/>
      <c r="K65" s="1"/>
      <c r="L65" s="1"/>
      <c r="M65" s="1"/>
      <c r="N65" s="1"/>
    </row>
    <row r="66" spans="1:14">
      <c r="A66" s="1"/>
      <c r="B66" s="1"/>
      <c r="C66" s="1"/>
      <c r="D66" s="1"/>
      <c r="E66" s="1"/>
      <c r="F66" s="1"/>
      <c r="G66" s="1"/>
      <c r="H66" s="1"/>
      <c r="I66" s="1"/>
      <c r="J66" s="1"/>
      <c r="K66" s="1"/>
      <c r="L66" s="1"/>
      <c r="M66" s="1"/>
      <c r="N66" s="1"/>
    </row>
    <row r="67" spans="1:14">
      <c r="A67" s="1"/>
      <c r="B67" s="1"/>
      <c r="C67" s="1"/>
      <c r="D67" s="1"/>
      <c r="E67" s="1"/>
      <c r="F67" s="1"/>
      <c r="G67" s="1"/>
      <c r="H67" s="1"/>
      <c r="I67" s="1"/>
      <c r="J67" s="1"/>
      <c r="K67" s="1"/>
      <c r="L67" s="1"/>
      <c r="M67" s="1"/>
      <c r="N67" s="1"/>
    </row>
  </sheetData>
  <sheetProtection algorithmName="SHA-512" hashValue="lSR08aC5uh9l2TeHY+6HgHRJ0OFiMjGG7E5Dkv3+5Y1J2Y+pkEy5qyfzmtIU4SO8DMJHdTlXvmbgALvNEtHTOA==" saltValue="/Y8R9OVJ0iS01yatFNNivQ==" spinCount="100000" sheet="1" objects="1" scenarios="1"/>
  <mergeCells count="78">
    <mergeCell ref="J46:K46"/>
    <mergeCell ref="C17:C18"/>
    <mergeCell ref="D17:D18"/>
    <mergeCell ref="B23:D23"/>
    <mergeCell ref="B31:F31"/>
    <mergeCell ref="B28:F28"/>
    <mergeCell ref="B30:F30"/>
    <mergeCell ref="B29:F29"/>
    <mergeCell ref="B38:F38"/>
    <mergeCell ref="G44:H44"/>
    <mergeCell ref="M25:M26"/>
    <mergeCell ref="N25:N26"/>
    <mergeCell ref="G11:I11"/>
    <mergeCell ref="G12:I12"/>
    <mergeCell ref="M12:N12"/>
    <mergeCell ref="M13:N13"/>
    <mergeCell ref="M11:N11"/>
    <mergeCell ref="K25:K26"/>
    <mergeCell ref="G14:I14"/>
    <mergeCell ref="I16:J16"/>
    <mergeCell ref="G13:I13"/>
    <mergeCell ref="M14:N14"/>
    <mergeCell ref="I17:N23"/>
    <mergeCell ref="J12:L12"/>
    <mergeCell ref="G19:G21"/>
    <mergeCell ref="E17:G17"/>
    <mergeCell ref="J11:L11"/>
    <mergeCell ref="L25:L26"/>
    <mergeCell ref="A43:H43"/>
    <mergeCell ref="A44:F44"/>
    <mergeCell ref="J41:K41"/>
    <mergeCell ref="B36:F36"/>
    <mergeCell ref="E19:E21"/>
    <mergeCell ref="F19:F21"/>
    <mergeCell ref="B33:F33"/>
    <mergeCell ref="A17:A18"/>
    <mergeCell ref="G25:G26"/>
    <mergeCell ref="H25:J25"/>
    <mergeCell ref="B37:F37"/>
    <mergeCell ref="B35:F35"/>
    <mergeCell ref="J44:K44"/>
    <mergeCell ref="A1:N1"/>
    <mergeCell ref="A2:N2"/>
    <mergeCell ref="A3:N3"/>
    <mergeCell ref="A4:B4"/>
    <mergeCell ref="G4:H4"/>
    <mergeCell ref="B6:M7"/>
    <mergeCell ref="B8:E8"/>
    <mergeCell ref="B11:F11"/>
    <mergeCell ref="D50:H50"/>
    <mergeCell ref="B50:C50"/>
    <mergeCell ref="B12:F12"/>
    <mergeCell ref="B13:F13"/>
    <mergeCell ref="J13:L13"/>
    <mergeCell ref="J14:L14"/>
    <mergeCell ref="B49:H49"/>
    <mergeCell ref="L44:N44"/>
    <mergeCell ref="L46:N46"/>
    <mergeCell ref="L47:N47"/>
    <mergeCell ref="B34:F34"/>
    <mergeCell ref="B14:F14"/>
    <mergeCell ref="B27:F27"/>
    <mergeCell ref="C51:H51"/>
    <mergeCell ref="B40:F40"/>
    <mergeCell ref="J42:N42"/>
    <mergeCell ref="J45:K45"/>
    <mergeCell ref="A53:N53"/>
    <mergeCell ref="M50:N50"/>
    <mergeCell ref="M51:N51"/>
    <mergeCell ref="J50:K50"/>
    <mergeCell ref="J51:K51"/>
    <mergeCell ref="I49:K49"/>
    <mergeCell ref="G47:H47"/>
    <mergeCell ref="J47:K47"/>
    <mergeCell ref="A46:F46"/>
    <mergeCell ref="A47:F47"/>
    <mergeCell ref="G46:H46"/>
    <mergeCell ref="J43:K43"/>
  </mergeCells>
  <phoneticPr fontId="11" type="noConversion"/>
  <printOptions horizontalCentered="1" verticalCentered="1"/>
  <pageMargins left="0.75" right="0.43" top="0.5" bottom="0.54" header="0.5" footer="0.5"/>
  <pageSetup scale="4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C104"/>
  <sheetViews>
    <sheetView showGridLines="0" zoomScale="115" zoomScaleNormal="115" zoomScaleSheetLayoutView="100" workbookViewId="0">
      <selection activeCell="H8" sqref="H8:M8"/>
    </sheetView>
  </sheetViews>
  <sheetFormatPr defaultColWidth="9.140625" defaultRowHeight="15" customHeight="1"/>
  <cols>
    <col min="1" max="1" width="27" style="4" customWidth="1"/>
    <col min="2" max="2" width="16.140625" style="4" customWidth="1"/>
    <col min="3" max="3" width="13.7109375" style="4" customWidth="1"/>
    <col min="4" max="4" width="11.7109375" style="4" customWidth="1"/>
    <col min="5" max="5" width="13.42578125" style="4" customWidth="1"/>
    <col min="6" max="7" width="13.7109375" style="4" customWidth="1"/>
    <col min="8" max="8" width="14" style="4" customWidth="1"/>
    <col min="9" max="9" width="14.140625" style="4" customWidth="1"/>
    <col min="10" max="10" width="13.7109375" style="4" customWidth="1"/>
    <col min="11" max="11" width="14.140625" style="4" customWidth="1"/>
    <col min="12" max="12" width="13.42578125" style="4" customWidth="1"/>
    <col min="13" max="13" width="11.7109375" style="4" customWidth="1"/>
    <col min="14" max="16384" width="9.140625" style="3"/>
  </cols>
  <sheetData>
    <row r="1" spans="1:16" ht="15" customHeight="1">
      <c r="A1" s="599" t="s">
        <v>216</v>
      </c>
      <c r="B1" s="599"/>
      <c r="C1" s="599"/>
      <c r="D1" s="599"/>
      <c r="E1" s="599"/>
      <c r="F1" s="599"/>
      <c r="G1" s="599"/>
      <c r="H1" s="599"/>
      <c r="I1" s="599"/>
      <c r="J1" s="599"/>
      <c r="K1" s="599"/>
      <c r="L1" s="599"/>
      <c r="M1" s="599"/>
    </row>
    <row r="2" spans="1:16" ht="15" customHeight="1">
      <c r="A2" s="599" t="s">
        <v>220</v>
      </c>
      <c r="B2" s="599"/>
      <c r="C2" s="599"/>
      <c r="D2" s="599"/>
      <c r="E2" s="599"/>
      <c r="F2" s="599"/>
      <c r="G2" s="599"/>
      <c r="H2" s="599"/>
      <c r="I2" s="599"/>
      <c r="J2" s="599"/>
      <c r="K2" s="599"/>
      <c r="L2" s="599"/>
      <c r="M2" s="599"/>
    </row>
    <row r="3" spans="1:16" ht="15" customHeight="1">
      <c r="A3" s="599" t="s">
        <v>5</v>
      </c>
      <c r="B3" s="599"/>
      <c r="C3" s="599"/>
      <c r="D3" s="599"/>
      <c r="E3" s="599"/>
      <c r="F3" s="599"/>
      <c r="G3" s="599"/>
      <c r="H3" s="599"/>
      <c r="I3" s="599"/>
      <c r="J3" s="599"/>
      <c r="K3" s="599"/>
      <c r="L3" s="599"/>
      <c r="M3" s="599"/>
    </row>
    <row r="4" spans="1:16" ht="13.5" customHeight="1">
      <c r="A4" s="653"/>
      <c r="B4" s="653"/>
      <c r="C4" s="653"/>
      <c r="D4" s="64"/>
      <c r="E4" s="65" t="s">
        <v>20</v>
      </c>
      <c r="F4" s="125"/>
      <c r="G4" s="125"/>
      <c r="H4" s="63"/>
      <c r="I4" s="63"/>
      <c r="J4" s="63"/>
      <c r="K4" s="63"/>
      <c r="L4" s="63"/>
      <c r="M4" s="63"/>
      <c r="N4" s="13"/>
      <c r="O4" s="13"/>
      <c r="P4" s="13"/>
    </row>
    <row r="5" spans="1:16" ht="7.5" customHeight="1" thickBot="1">
      <c r="A5" s="63"/>
      <c r="B5" s="63"/>
      <c r="C5" s="63"/>
      <c r="D5" s="63"/>
      <c r="E5" s="63"/>
      <c r="F5" s="63"/>
      <c r="G5" s="63"/>
      <c r="H5" s="63"/>
      <c r="I5" s="63"/>
      <c r="J5" s="63"/>
      <c r="K5" s="63"/>
      <c r="L5" s="63"/>
      <c r="M5" s="63"/>
    </row>
    <row r="6" spans="1:16" ht="14.25" customHeight="1">
      <c r="A6" s="654" t="s">
        <v>23</v>
      </c>
      <c r="B6" s="655"/>
      <c r="C6" s="655"/>
      <c r="D6" s="655"/>
      <c r="E6" s="655"/>
      <c r="F6" s="655"/>
      <c r="G6" s="655"/>
      <c r="H6" s="655"/>
      <c r="I6" s="655"/>
      <c r="J6" s="655"/>
      <c r="K6" s="655"/>
      <c r="L6" s="655"/>
      <c r="M6" s="656"/>
    </row>
    <row r="7" spans="1:16" ht="15" customHeight="1">
      <c r="A7" s="77" t="s">
        <v>3</v>
      </c>
      <c r="B7" s="618"/>
      <c r="C7" s="619"/>
      <c r="D7" s="619"/>
      <c r="E7" s="620"/>
      <c r="F7" s="79" t="s">
        <v>4</v>
      </c>
      <c r="G7" s="363"/>
      <c r="H7" s="657"/>
      <c r="I7" s="658"/>
      <c r="J7" s="658"/>
      <c r="K7" s="658"/>
      <c r="L7" s="658"/>
      <c r="M7" s="659"/>
    </row>
    <row r="8" spans="1:16" ht="13.5">
      <c r="A8" s="78" t="s">
        <v>22</v>
      </c>
      <c r="B8" s="618"/>
      <c r="C8" s="619"/>
      <c r="D8" s="619"/>
      <c r="E8" s="620"/>
      <c r="F8" s="80" t="s">
        <v>77</v>
      </c>
      <c r="G8" s="364"/>
      <c r="H8" s="660"/>
      <c r="I8" s="661"/>
      <c r="J8" s="661"/>
      <c r="K8" s="661"/>
      <c r="L8" s="661"/>
      <c r="M8" s="662"/>
    </row>
    <row r="9" spans="1:16" ht="14.25" thickBot="1">
      <c r="A9" s="267" t="s">
        <v>221</v>
      </c>
      <c r="B9" s="318"/>
      <c r="C9" s="269" t="s">
        <v>122</v>
      </c>
      <c r="D9" s="627"/>
      <c r="E9" s="628"/>
      <c r="F9" s="268" t="s">
        <v>76</v>
      </c>
      <c r="G9" s="365"/>
      <c r="H9" s="629"/>
      <c r="I9" s="630"/>
      <c r="J9" s="630"/>
      <c r="K9" s="630"/>
      <c r="L9" s="630"/>
      <c r="M9" s="631"/>
    </row>
    <row r="10" spans="1:16" ht="13.5" customHeight="1" thickBot="1">
      <c r="A10" s="52"/>
      <c r="B10" s="48"/>
      <c r="C10" s="48"/>
      <c r="D10" s="48"/>
      <c r="E10" s="48"/>
      <c r="F10" s="29"/>
      <c r="G10" s="29"/>
      <c r="H10" s="53"/>
      <c r="I10" s="48"/>
      <c r="J10" s="48"/>
      <c r="K10" s="48"/>
      <c r="L10" s="48"/>
      <c r="M10" s="48"/>
    </row>
    <row r="11" spans="1:16" ht="14.25" customHeight="1">
      <c r="A11" s="49" t="s">
        <v>86</v>
      </c>
      <c r="B11" s="46"/>
      <c r="C11" s="50"/>
      <c r="D11" s="51"/>
      <c r="E11" s="50"/>
      <c r="F11" s="47"/>
      <c r="G11" s="47"/>
      <c r="H11" s="47"/>
      <c r="I11" s="49" t="s">
        <v>74</v>
      </c>
      <c r="J11" s="47"/>
      <c r="K11" s="47"/>
      <c r="L11" s="634" t="s">
        <v>164</v>
      </c>
      <c r="M11" s="635"/>
    </row>
    <row r="12" spans="1:16" ht="12.75" customHeight="1">
      <c r="A12" s="87"/>
      <c r="B12" s="88" t="s">
        <v>71</v>
      </c>
      <c r="C12" s="88" t="s">
        <v>75</v>
      </c>
      <c r="D12" s="88"/>
      <c r="E12" s="602"/>
      <c r="F12" s="603"/>
      <c r="G12" s="603"/>
      <c r="H12" s="603"/>
      <c r="I12" s="174"/>
      <c r="J12" s="162"/>
      <c r="K12" s="307"/>
      <c r="L12" s="305" t="s">
        <v>162</v>
      </c>
      <c r="M12" s="306" t="s">
        <v>163</v>
      </c>
    </row>
    <row r="13" spans="1:16" ht="13.5" customHeight="1">
      <c r="A13" s="81" t="s">
        <v>127</v>
      </c>
      <c r="B13" s="96"/>
      <c r="C13" s="314">
        <v>0</v>
      </c>
      <c r="D13" s="640"/>
      <c r="E13" s="641"/>
      <c r="F13" s="641"/>
      <c r="G13" s="641"/>
      <c r="H13" s="641"/>
      <c r="I13" s="600" t="s">
        <v>166</v>
      </c>
      <c r="J13" s="601"/>
      <c r="K13" s="601"/>
      <c r="L13" s="330"/>
      <c r="M13" s="331"/>
    </row>
    <row r="14" spans="1:16" ht="13.5" customHeight="1">
      <c r="A14" s="82" t="s">
        <v>125</v>
      </c>
      <c r="B14" s="96"/>
      <c r="C14" s="315"/>
      <c r="D14" s="642"/>
      <c r="E14" s="641"/>
      <c r="F14" s="641"/>
      <c r="G14" s="641"/>
      <c r="H14" s="641"/>
      <c r="I14" s="600"/>
      <c r="J14" s="601"/>
      <c r="K14" s="601"/>
      <c r="L14" s="636" t="s">
        <v>165</v>
      </c>
      <c r="M14" s="637"/>
    </row>
    <row r="15" spans="1:16" ht="13.5" customHeight="1" thickBot="1">
      <c r="A15" s="83" t="s">
        <v>126</v>
      </c>
      <c r="B15" s="97"/>
      <c r="C15" s="319"/>
      <c r="D15" s="172"/>
      <c r="E15" s="643" t="s">
        <v>117</v>
      </c>
      <c r="F15" s="644"/>
      <c r="G15" s="644"/>
      <c r="H15" s="644"/>
      <c r="I15" s="600" t="s">
        <v>168</v>
      </c>
      <c r="J15" s="632"/>
      <c r="K15" s="633"/>
      <c r="L15" s="638"/>
      <c r="M15" s="639"/>
    </row>
    <row r="16" spans="1:16" ht="14.25" customHeight="1" thickTop="1">
      <c r="A16" s="84" t="s">
        <v>67</v>
      </c>
      <c r="B16" s="317"/>
      <c r="C16" s="316">
        <f>SUM(C13:C15)</f>
        <v>0</v>
      </c>
      <c r="D16" s="175" t="s">
        <v>118</v>
      </c>
      <c r="E16" s="176" t="s">
        <v>120</v>
      </c>
      <c r="F16" s="645" t="s">
        <v>116</v>
      </c>
      <c r="G16" s="646"/>
      <c r="H16" s="647"/>
      <c r="I16" s="600" t="s">
        <v>169</v>
      </c>
      <c r="J16" s="632"/>
      <c r="K16" s="633"/>
      <c r="L16" s="638"/>
      <c r="M16" s="639"/>
    </row>
    <row r="17" spans="1:159" ht="14.25" customHeight="1" thickBot="1">
      <c r="A17" s="81" t="s">
        <v>115</v>
      </c>
      <c r="B17" s="86" t="s">
        <v>87</v>
      </c>
      <c r="C17" s="167">
        <f>$K$23</f>
        <v>0</v>
      </c>
      <c r="D17" s="180" t="s">
        <v>119</v>
      </c>
      <c r="E17" s="177" t="s">
        <v>171</v>
      </c>
      <c r="F17" s="645" t="s">
        <v>174</v>
      </c>
      <c r="G17" s="646"/>
      <c r="H17" s="647"/>
      <c r="I17" s="600" t="s">
        <v>167</v>
      </c>
      <c r="J17" s="632"/>
      <c r="K17" s="632"/>
      <c r="L17" s="632"/>
      <c r="M17" s="671"/>
    </row>
    <row r="18" spans="1:159" ht="14.25" customHeight="1" thickTop="1" thickBot="1">
      <c r="A18" s="85" t="s">
        <v>43</v>
      </c>
      <c r="B18" s="170" t="s">
        <v>87</v>
      </c>
      <c r="C18" s="171">
        <f>C16-C17</f>
        <v>0</v>
      </c>
      <c r="D18" s="173"/>
      <c r="E18" s="178" t="s">
        <v>172</v>
      </c>
      <c r="F18" s="624" t="s">
        <v>173</v>
      </c>
      <c r="G18" s="625"/>
      <c r="H18" s="626"/>
      <c r="I18" s="621"/>
      <c r="J18" s="622"/>
      <c r="K18" s="622"/>
      <c r="L18" s="622"/>
      <c r="M18" s="623"/>
    </row>
    <row r="19" spans="1:159" s="288" customFormat="1" ht="14.25" customHeight="1" thickBot="1">
      <c r="A19" s="281"/>
      <c r="B19" s="282"/>
      <c r="C19" s="283"/>
      <c r="D19" s="284"/>
      <c r="E19" s="282"/>
      <c r="F19" s="285"/>
      <c r="G19" s="285"/>
      <c r="H19" s="286"/>
      <c r="I19" s="287"/>
      <c r="J19" s="287"/>
      <c r="K19" s="287"/>
      <c r="L19" s="287"/>
      <c r="M19" s="287"/>
    </row>
    <row r="20" spans="1:159" ht="14.25" customHeight="1" thickBot="1">
      <c r="A20" s="289" t="s">
        <v>128</v>
      </c>
      <c r="B20" s="664" t="s">
        <v>81</v>
      </c>
      <c r="C20" s="665"/>
      <c r="D20" s="665"/>
      <c r="E20" s="666"/>
      <c r="F20" s="664" t="s">
        <v>80</v>
      </c>
      <c r="G20" s="667"/>
      <c r="H20" s="665"/>
      <c r="I20" s="666"/>
      <c r="J20" s="668" t="s">
        <v>82</v>
      </c>
      <c r="K20" s="669"/>
      <c r="L20" s="669"/>
      <c r="M20" s="670"/>
    </row>
    <row r="21" spans="1:159" ht="14.25" customHeight="1">
      <c r="A21" s="67" t="s">
        <v>89</v>
      </c>
      <c r="B21" s="648" t="s">
        <v>129</v>
      </c>
      <c r="C21" s="609" t="s">
        <v>100</v>
      </c>
      <c r="D21" s="611" t="s">
        <v>60</v>
      </c>
      <c r="E21" s="607" t="s">
        <v>121</v>
      </c>
      <c r="F21" s="62" t="s">
        <v>92</v>
      </c>
      <c r="G21" s="61" t="s">
        <v>206</v>
      </c>
      <c r="H21" s="61" t="s">
        <v>93</v>
      </c>
      <c r="I21" s="148" t="s">
        <v>94</v>
      </c>
      <c r="J21" s="616" t="s">
        <v>107</v>
      </c>
      <c r="K21" s="614" t="s">
        <v>83</v>
      </c>
      <c r="L21" s="609" t="s">
        <v>52</v>
      </c>
      <c r="M21" s="612" t="s">
        <v>57</v>
      </c>
    </row>
    <row r="22" spans="1:159" ht="21.75" customHeight="1" thickBot="1">
      <c r="A22" s="68"/>
      <c r="B22" s="663"/>
      <c r="C22" s="610"/>
      <c r="D22" s="610"/>
      <c r="E22" s="608"/>
      <c r="F22" s="164" t="str">
        <f>F54</f>
        <v xml:space="preserve"> June 30, 2016 (13%)</v>
      </c>
      <c r="G22" s="165" t="s">
        <v>205</v>
      </c>
      <c r="H22" s="165" t="str">
        <f>H42</f>
        <v xml:space="preserve"> &lt;date&gt;</v>
      </c>
      <c r="I22" s="166" t="str">
        <f>I42</f>
        <v xml:space="preserve"> &lt;date&gt;</v>
      </c>
      <c r="J22" s="617"/>
      <c r="K22" s="615"/>
      <c r="L22" s="610"/>
      <c r="M22" s="613"/>
    </row>
    <row r="23" spans="1:159" ht="14.25" customHeight="1" thickBot="1">
      <c r="A23" s="128" t="s">
        <v>185</v>
      </c>
      <c r="B23" s="466">
        <f>B51+B65+B76+B86</f>
        <v>0</v>
      </c>
      <c r="C23" s="57">
        <f>C51+C65+C76+C86</f>
        <v>0</v>
      </c>
      <c r="D23" s="57">
        <f>D51+D65+D76+D86</f>
        <v>0</v>
      </c>
      <c r="E23" s="57">
        <f>E51+E65+E76+E86</f>
        <v>0</v>
      </c>
      <c r="F23" s="60">
        <f t="shared" ref="F23:K23" si="0">SUM(F51+F65+F76+F86)</f>
        <v>0</v>
      </c>
      <c r="G23" s="60">
        <f t="shared" si="0"/>
        <v>0</v>
      </c>
      <c r="H23" s="308">
        <f t="shared" si="0"/>
        <v>0</v>
      </c>
      <c r="I23" s="59">
        <f t="shared" si="0"/>
        <v>0</v>
      </c>
      <c r="J23" s="147">
        <f t="shared" si="0"/>
        <v>0</v>
      </c>
      <c r="K23" s="146">
        <f t="shared" si="0"/>
        <v>0</v>
      </c>
      <c r="L23" s="58">
        <f>E23-K23</f>
        <v>0</v>
      </c>
      <c r="M23" s="56" t="e">
        <f>I23/E23</f>
        <v>#DIV/0!</v>
      </c>
    </row>
    <row r="24" spans="1:159" s="126" customFormat="1" ht="10.5" customHeight="1">
      <c r="A24" s="277"/>
      <c r="B24" s="278"/>
      <c r="C24" s="278"/>
      <c r="D24" s="278"/>
      <c r="E24" s="278"/>
      <c r="F24" s="279"/>
      <c r="G24" s="279"/>
      <c r="H24" s="279"/>
      <c r="I24" s="279"/>
      <c r="J24" s="279"/>
      <c r="K24" s="279"/>
      <c r="L24" s="279"/>
      <c r="M24" s="280"/>
    </row>
    <row r="25" spans="1:159" ht="14.25" customHeight="1" thickBot="1">
      <c r="A25" s="55" t="s">
        <v>99</v>
      </c>
      <c r="B25" s="55"/>
      <c r="C25" s="6"/>
      <c r="D25" s="6"/>
      <c r="E25" s="6"/>
      <c r="F25" s="6"/>
      <c r="G25" s="6"/>
      <c r="H25" s="6"/>
      <c r="I25" s="6"/>
      <c r="J25" s="6"/>
      <c r="K25" s="6"/>
      <c r="L25" s="6"/>
      <c r="M25" s="6"/>
    </row>
    <row r="26" spans="1:159" s="89" customFormat="1" ht="14.25" customHeight="1">
      <c r="A26" s="672" t="s">
        <v>30</v>
      </c>
      <c r="B26" s="606"/>
      <c r="C26" s="604" t="s">
        <v>29</v>
      </c>
      <c r="D26" s="606"/>
      <c r="E26" s="604" t="s">
        <v>21</v>
      </c>
      <c r="F26" s="606"/>
      <c r="G26" s="362"/>
      <c r="H26" s="604" t="s">
        <v>27</v>
      </c>
      <c r="I26" s="604"/>
      <c r="J26" s="605" t="s">
        <v>13</v>
      </c>
      <c r="K26" s="497"/>
      <c r="L26" s="497"/>
      <c r="M26" s="537"/>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row>
    <row r="27" spans="1:159" ht="14.25" customHeight="1" thickBot="1">
      <c r="A27" s="727"/>
      <c r="B27" s="683"/>
      <c r="C27" s="682"/>
      <c r="D27" s="683"/>
      <c r="E27" s="682"/>
      <c r="F27" s="683"/>
      <c r="G27" s="361"/>
      <c r="H27" s="682"/>
      <c r="I27" s="682"/>
      <c r="J27" s="721"/>
      <c r="K27" s="722"/>
      <c r="L27" s="722"/>
      <c r="M27" s="723"/>
    </row>
    <row r="28" spans="1:159" s="293" customFormat="1" ht="14.25" customHeight="1" thickBot="1">
      <c r="A28" s="291"/>
      <c r="B28" s="290"/>
      <c r="C28" s="291"/>
      <c r="D28" s="290"/>
      <c r="E28" s="291"/>
      <c r="F28" s="290"/>
      <c r="G28" s="290"/>
      <c r="H28" s="291"/>
      <c r="I28" s="291"/>
      <c r="J28" s="291"/>
      <c r="K28" s="292"/>
      <c r="L28" s="292"/>
      <c r="M28" s="292"/>
    </row>
    <row r="29" spans="1:159" ht="14.25" customHeight="1">
      <c r="A29" s="294" t="s">
        <v>97</v>
      </c>
      <c r="B29" s="716"/>
      <c r="C29" s="717"/>
      <c r="D29" s="717"/>
      <c r="E29" s="717"/>
      <c r="F29" s="717"/>
      <c r="G29" s="717"/>
      <c r="H29" s="717"/>
      <c r="I29" s="717"/>
      <c r="J29" s="717"/>
      <c r="K29" s="717"/>
      <c r="L29" s="717"/>
      <c r="M29" s="718"/>
    </row>
    <row r="30" spans="1:159" ht="14.25" customHeight="1" thickBot="1">
      <c r="A30" s="108"/>
      <c r="B30" s="719"/>
      <c r="C30" s="719"/>
      <c r="D30" s="719"/>
      <c r="E30" s="719"/>
      <c r="F30" s="719"/>
      <c r="G30" s="719"/>
      <c r="H30" s="719"/>
      <c r="I30" s="719"/>
      <c r="J30" s="719"/>
      <c r="K30" s="719"/>
      <c r="L30" s="719"/>
      <c r="M30" s="720"/>
    </row>
    <row r="31" spans="1:159" ht="14.25" customHeight="1">
      <c r="A31" s="111"/>
      <c r="B31" s="112"/>
      <c r="C31" s="715"/>
      <c r="D31" s="715"/>
      <c r="E31" s="715"/>
      <c r="F31" s="715"/>
      <c r="G31" s="715"/>
      <c r="H31" s="715"/>
      <c r="I31" s="715"/>
      <c r="J31" s="130"/>
      <c r="K31" s="113"/>
      <c r="L31" s="713"/>
      <c r="M31" s="714"/>
    </row>
    <row r="32" spans="1:159" ht="14.25" customHeight="1">
      <c r="A32" s="107" t="s">
        <v>105</v>
      </c>
      <c r="B32" s="106"/>
      <c r="C32" s="114"/>
      <c r="D32" s="114"/>
      <c r="E32" s="114"/>
      <c r="F32" s="114"/>
      <c r="G32" s="114"/>
      <c r="H32" s="114"/>
      <c r="I32" s="114"/>
      <c r="J32" s="106"/>
      <c r="K32" s="115" t="s">
        <v>2</v>
      </c>
      <c r="L32" s="711"/>
      <c r="M32" s="712"/>
    </row>
    <row r="33" spans="1:15" ht="14.25" customHeight="1" thickBot="1">
      <c r="A33" s="108"/>
      <c r="B33" s="109"/>
      <c r="C33" s="109"/>
      <c r="D33" s="109"/>
      <c r="E33" s="109"/>
      <c r="F33" s="109"/>
      <c r="G33" s="109"/>
      <c r="H33" s="109"/>
      <c r="I33" s="109"/>
      <c r="J33" s="109"/>
      <c r="K33" s="109"/>
      <c r="L33" s="109"/>
      <c r="M33" s="110"/>
    </row>
    <row r="34" spans="1:15" ht="14.25" customHeight="1">
      <c r="A34" s="116" t="s">
        <v>11</v>
      </c>
      <c r="B34" s="116"/>
      <c r="C34" s="116"/>
      <c r="D34" s="116"/>
      <c r="E34" s="116"/>
      <c r="F34" s="116"/>
      <c r="G34" s="116"/>
      <c r="H34" s="116"/>
      <c r="I34" s="116"/>
      <c r="J34" s="116"/>
      <c r="K34" s="116"/>
      <c r="L34" s="116"/>
      <c r="M34" s="116"/>
    </row>
    <row r="35" spans="1:15" ht="14.25" customHeight="1">
      <c r="A35" s="116"/>
      <c r="B35" s="116"/>
      <c r="C35" s="116"/>
      <c r="D35" s="116"/>
      <c r="E35" s="116"/>
      <c r="F35" s="116"/>
      <c r="G35" s="116"/>
      <c r="H35" s="116"/>
      <c r="I35" s="116"/>
      <c r="J35" s="116"/>
      <c r="K35" s="116"/>
      <c r="L35" s="116"/>
      <c r="M35" s="116"/>
    </row>
    <row r="36" spans="1:15" ht="14.25" customHeight="1" thickBot="1">
      <c r="A36" s="163"/>
      <c r="B36" s="116"/>
      <c r="C36" s="116"/>
      <c r="D36" s="116"/>
      <c r="E36" s="116"/>
      <c r="F36" s="116"/>
      <c r="G36" s="116"/>
      <c r="H36" s="116"/>
      <c r="I36" s="116"/>
      <c r="J36" s="116"/>
      <c r="K36" s="116"/>
      <c r="L36" s="116"/>
      <c r="M36" s="116"/>
    </row>
    <row r="37" spans="1:15" ht="12" customHeight="1" thickBot="1">
      <c r="A37" s="72" t="s">
        <v>98</v>
      </c>
      <c r="B37" s="69"/>
      <c r="C37" s="70"/>
      <c r="D37" s="70"/>
      <c r="E37" s="70"/>
      <c r="F37" s="70"/>
      <c r="G37" s="70"/>
      <c r="H37" s="70"/>
      <c r="I37" s="70"/>
      <c r="J37" s="70"/>
      <c r="K37" s="70"/>
      <c r="L37" s="70"/>
      <c r="M37" s="71"/>
    </row>
    <row r="38" spans="1:15" ht="14.25" customHeight="1" thickBot="1">
      <c r="A38" s="54"/>
      <c r="B38" s="707" t="s">
        <v>81</v>
      </c>
      <c r="C38" s="709"/>
      <c r="D38" s="709"/>
      <c r="E38" s="710"/>
      <c r="F38" s="707" t="s">
        <v>80</v>
      </c>
      <c r="G38" s="708"/>
      <c r="H38" s="709"/>
      <c r="I38" s="710"/>
      <c r="J38" s="724" t="s">
        <v>82</v>
      </c>
      <c r="K38" s="725"/>
      <c r="L38" s="725"/>
      <c r="M38" s="726"/>
      <c r="O38" s="293"/>
    </row>
    <row r="39" spans="1:15" ht="11.25" customHeight="1">
      <c r="A39" s="38"/>
      <c r="B39" s="30" t="s">
        <v>130</v>
      </c>
      <c r="C39" s="31" t="s">
        <v>147</v>
      </c>
      <c r="D39" s="32" t="s">
        <v>148</v>
      </c>
      <c r="E39" s="407" t="s">
        <v>149</v>
      </c>
      <c r="F39" s="366" t="s">
        <v>150</v>
      </c>
      <c r="G39" s="366"/>
      <c r="H39" s="32" t="s">
        <v>151</v>
      </c>
      <c r="I39" s="407" t="s">
        <v>152</v>
      </c>
      <c r="J39" s="43" t="s">
        <v>153</v>
      </c>
      <c r="K39" s="95" t="s">
        <v>154</v>
      </c>
      <c r="L39" s="421" t="s">
        <v>155</v>
      </c>
      <c r="M39" s="407" t="s">
        <v>156</v>
      </c>
    </row>
    <row r="40" spans="1:15" ht="11.25" customHeight="1">
      <c r="A40" s="297"/>
      <c r="B40" s="298"/>
      <c r="C40" s="299"/>
      <c r="D40" s="300"/>
      <c r="E40" s="414"/>
      <c r="F40" s="411"/>
      <c r="G40" s="301"/>
      <c r="H40" s="301"/>
      <c r="I40" s="414" t="s">
        <v>157</v>
      </c>
      <c r="J40" s="296"/>
      <c r="K40" s="95" t="s">
        <v>158</v>
      </c>
      <c r="L40" s="295" t="s">
        <v>159</v>
      </c>
      <c r="M40" s="423" t="s">
        <v>160</v>
      </c>
    </row>
    <row r="41" spans="1:15" ht="21" customHeight="1">
      <c r="A41" s="680" t="s">
        <v>78</v>
      </c>
      <c r="B41" s="648" t="s">
        <v>65</v>
      </c>
      <c r="C41" s="611" t="s">
        <v>28</v>
      </c>
      <c r="D41" s="651" t="s">
        <v>60</v>
      </c>
      <c r="E41" s="690" t="s">
        <v>79</v>
      </c>
      <c r="F41" s="412" t="s">
        <v>92</v>
      </c>
      <c r="G41" s="432" t="s">
        <v>206</v>
      </c>
      <c r="H41" s="61" t="s">
        <v>93</v>
      </c>
      <c r="I41" s="426" t="s">
        <v>94</v>
      </c>
      <c r="J41" s="684" t="s">
        <v>106</v>
      </c>
      <c r="K41" s="698" t="s">
        <v>51</v>
      </c>
      <c r="L41" s="700" t="s">
        <v>61</v>
      </c>
      <c r="M41" s="702" t="s">
        <v>57</v>
      </c>
    </row>
    <row r="42" spans="1:15" s="4" customFormat="1" ht="14.25" customHeight="1" thickBot="1">
      <c r="A42" s="681"/>
      <c r="B42" s="692"/>
      <c r="C42" s="693"/>
      <c r="D42" s="694"/>
      <c r="E42" s="691"/>
      <c r="F42" s="391" t="s">
        <v>211</v>
      </c>
      <c r="G42" s="413" t="s">
        <v>205</v>
      </c>
      <c r="H42" s="456" t="s">
        <v>91</v>
      </c>
      <c r="I42" s="457" t="s">
        <v>91</v>
      </c>
      <c r="J42" s="685"/>
      <c r="K42" s="699"/>
      <c r="L42" s="701"/>
      <c r="M42" s="691"/>
    </row>
    <row r="43" spans="1:15" s="4" customFormat="1" ht="15" customHeight="1" thickTop="1">
      <c r="A43" s="39" t="s">
        <v>68</v>
      </c>
      <c r="B43" s="98"/>
      <c r="C43" s="11"/>
      <c r="D43" s="12"/>
      <c r="E43" s="408"/>
      <c r="F43" s="367"/>
      <c r="G43" s="367"/>
      <c r="H43" s="374"/>
      <c r="I43" s="415"/>
      <c r="J43" s="155"/>
      <c r="K43" s="129"/>
      <c r="L43" s="12"/>
      <c r="M43" s="408"/>
    </row>
    <row r="44" spans="1:15" ht="13.5" customHeight="1">
      <c r="A44" s="39" t="s">
        <v>55</v>
      </c>
      <c r="B44" s="33" t="s">
        <v>66</v>
      </c>
      <c r="C44" s="21"/>
      <c r="D44" s="22"/>
      <c r="E44" s="409"/>
      <c r="F44" s="368"/>
      <c r="G44" s="368"/>
      <c r="H44" s="23"/>
      <c r="I44" s="409"/>
      <c r="J44" s="154"/>
      <c r="K44" s="153"/>
      <c r="L44" s="149"/>
      <c r="M44" s="424"/>
    </row>
    <row r="45" spans="1:15" ht="15" customHeight="1">
      <c r="A45" s="433" t="s">
        <v>59</v>
      </c>
      <c r="B45" s="329"/>
      <c r="C45" s="329"/>
      <c r="D45" s="406"/>
      <c r="E45" s="410">
        <f>IF(C45=0,SUM(B45+D45),SUM(C45+D45))</f>
        <v>0</v>
      </c>
      <c r="F45" s="369"/>
      <c r="G45" s="100"/>
      <c r="H45" s="100"/>
      <c r="I45" s="410">
        <f>F45+G45+H45</f>
        <v>0</v>
      </c>
      <c r="J45" s="99"/>
      <c r="K45" s="159">
        <f>I45+J45</f>
        <v>0</v>
      </c>
      <c r="L45" s="150">
        <f>E45-K45</f>
        <v>0</v>
      </c>
      <c r="M45" s="447" t="e">
        <f>I45/E45</f>
        <v>#DIV/0!</v>
      </c>
    </row>
    <row r="46" spans="1:15" ht="15" customHeight="1">
      <c r="A46" s="433" t="s">
        <v>186</v>
      </c>
      <c r="B46" s="329"/>
      <c r="C46" s="329"/>
      <c r="D46" s="406"/>
      <c r="E46" s="410">
        <f t="shared" ref="E46:E47" si="1">IF(C46=0,SUM(B46+D46),SUM(C46+D46))</f>
        <v>0</v>
      </c>
      <c r="F46" s="369"/>
      <c r="G46" s="100"/>
      <c r="H46" s="100"/>
      <c r="I46" s="410">
        <f t="shared" ref="I46:I47" si="2">F46+G46+H46</f>
        <v>0</v>
      </c>
      <c r="J46" s="99"/>
      <c r="K46" s="159">
        <f t="shared" ref="K46:K47" si="3">I46+J46</f>
        <v>0</v>
      </c>
      <c r="L46" s="150">
        <f t="shared" ref="L46:L47" si="4">E46-K46</f>
        <v>0</v>
      </c>
      <c r="M46" s="447" t="e">
        <f t="shared" ref="M46:M47" si="5">I46/E46</f>
        <v>#DIV/0!</v>
      </c>
    </row>
    <row r="47" spans="1:15" ht="15" customHeight="1">
      <c r="A47" s="433" t="s">
        <v>226</v>
      </c>
      <c r="B47" s="329"/>
      <c r="C47" s="329"/>
      <c r="D47" s="406"/>
      <c r="E47" s="410">
        <f t="shared" si="1"/>
        <v>0</v>
      </c>
      <c r="F47" s="369"/>
      <c r="G47" s="100"/>
      <c r="H47" s="100"/>
      <c r="I47" s="410">
        <f t="shared" si="2"/>
        <v>0</v>
      </c>
      <c r="J47" s="99"/>
      <c r="K47" s="159">
        <f t="shared" si="3"/>
        <v>0</v>
      </c>
      <c r="L47" s="150">
        <f t="shared" si="4"/>
        <v>0</v>
      </c>
      <c r="M47" s="447" t="e">
        <f t="shared" si="5"/>
        <v>#DIV/0!</v>
      </c>
    </row>
    <row r="48" spans="1:15" ht="14.25" customHeight="1">
      <c r="A48" s="433" t="s">
        <v>227</v>
      </c>
      <c r="B48" s="329"/>
      <c r="C48" s="329"/>
      <c r="D48" s="406"/>
      <c r="E48" s="410">
        <f>IF(C48=0,SUM(B48+D48),SUM(C48+D48))</f>
        <v>0</v>
      </c>
      <c r="F48" s="328"/>
      <c r="G48" s="369"/>
      <c r="H48" s="100"/>
      <c r="I48" s="410">
        <f>F48+G48+H48</f>
        <v>0</v>
      </c>
      <c r="J48" s="99"/>
      <c r="K48" s="159">
        <f>I48+J48</f>
        <v>0</v>
      </c>
      <c r="L48" s="150">
        <f>E48-K48</f>
        <v>0</v>
      </c>
      <c r="M48" s="447" t="e">
        <f>I48/E48</f>
        <v>#DIV/0!</v>
      </c>
    </row>
    <row r="49" spans="1:13" ht="14.25" customHeight="1">
      <c r="A49" s="373" t="s">
        <v>209</v>
      </c>
      <c r="B49" s="375"/>
      <c r="C49" s="375"/>
      <c r="D49" s="404"/>
      <c r="E49" s="434"/>
      <c r="F49" s="435"/>
      <c r="G49" s="436"/>
      <c r="H49" s="437"/>
      <c r="I49" s="434"/>
      <c r="J49" s="435"/>
      <c r="K49" s="436"/>
      <c r="L49" s="438"/>
      <c r="M49" s="434"/>
    </row>
    <row r="50" spans="1:13" ht="14.25" customHeight="1" thickBot="1">
      <c r="A50" s="94" t="s">
        <v>0</v>
      </c>
      <c r="B50" s="24">
        <f>SUM(B45:B48)*B49</f>
        <v>0</v>
      </c>
      <c r="C50" s="386">
        <f>SUM(C45:C48)*C49</f>
        <v>0</v>
      </c>
      <c r="D50" s="387">
        <f>SUM(D45:D48)*D49</f>
        <v>0</v>
      </c>
      <c r="E50" s="387">
        <f>IF(C50=0,SUM(B50+D50),SUM(C50+D50))</f>
        <v>0</v>
      </c>
      <c r="F50" s="24">
        <f>SUM(F45:F48)*0.13</f>
        <v>0</v>
      </c>
      <c r="G50" s="386">
        <f>SUM(G45:G48)*0.15</f>
        <v>0</v>
      </c>
      <c r="H50" s="422">
        <f>SUM(H45:H48)*0.15</f>
        <v>0</v>
      </c>
      <c r="I50" s="419">
        <f>F50+G50+H50</f>
        <v>0</v>
      </c>
      <c r="J50" s="24">
        <f>SUM(J45:J48)*0.15</f>
        <v>0</v>
      </c>
      <c r="K50" s="386">
        <f>I50+J50</f>
        <v>0</v>
      </c>
      <c r="L50" s="387">
        <f>SUM(L45:L48)*0.15</f>
        <v>0</v>
      </c>
      <c r="M50" s="448" t="e">
        <f>I50/E50</f>
        <v>#DIV/0!</v>
      </c>
    </row>
    <row r="51" spans="1:13" ht="13.5" customHeight="1" thickTop="1" thickBot="1">
      <c r="A51" s="93" t="s">
        <v>175</v>
      </c>
      <c r="B51" s="27">
        <f>SUM(B45:B48,B50)</f>
        <v>0</v>
      </c>
      <c r="C51" s="27">
        <f t="shared" ref="C51:L51" si="6">SUM(C45:C48,C50)</f>
        <v>0</v>
      </c>
      <c r="D51" s="27">
        <f t="shared" si="6"/>
        <v>0</v>
      </c>
      <c r="E51" s="27">
        <f t="shared" si="6"/>
        <v>0</v>
      </c>
      <c r="F51" s="27">
        <f t="shared" si="6"/>
        <v>0</v>
      </c>
      <c r="G51" s="27">
        <f t="shared" si="6"/>
        <v>0</v>
      </c>
      <c r="H51" s="27">
        <f t="shared" si="6"/>
        <v>0</v>
      </c>
      <c r="I51" s="27">
        <f t="shared" si="6"/>
        <v>0</v>
      </c>
      <c r="J51" s="27">
        <f t="shared" si="6"/>
        <v>0</v>
      </c>
      <c r="K51" s="27">
        <f t="shared" si="6"/>
        <v>0</v>
      </c>
      <c r="L51" s="27">
        <f t="shared" si="6"/>
        <v>0</v>
      </c>
      <c r="M51" s="449" t="e">
        <f>I51/E51</f>
        <v>#DIV/0!</v>
      </c>
    </row>
    <row r="52" spans="1:13" ht="16.5" customHeight="1" thickBot="1">
      <c r="A52" s="73" t="s">
        <v>1</v>
      </c>
      <c r="B52" s="34"/>
      <c r="C52" s="678" t="s">
        <v>24</v>
      </c>
      <c r="D52" s="679"/>
      <c r="E52" s="35"/>
      <c r="F52" s="42"/>
      <c r="G52" s="14"/>
      <c r="H52" s="14"/>
      <c r="I52" s="14"/>
      <c r="J52" s="157"/>
      <c r="K52" s="14"/>
      <c r="L52" s="14"/>
      <c r="M52" s="35"/>
    </row>
    <row r="53" spans="1:13" ht="13.5">
      <c r="A53" s="673" t="s">
        <v>58</v>
      </c>
      <c r="B53" s="675" t="s">
        <v>65</v>
      </c>
      <c r="C53" s="676" t="s">
        <v>63</v>
      </c>
      <c r="D53" s="677" t="s">
        <v>60</v>
      </c>
      <c r="E53" s="688" t="s">
        <v>90</v>
      </c>
      <c r="F53" s="62" t="s">
        <v>92</v>
      </c>
      <c r="G53" s="432" t="s">
        <v>204</v>
      </c>
      <c r="H53" s="61" t="s">
        <v>93</v>
      </c>
      <c r="I53" s="431" t="s">
        <v>94</v>
      </c>
      <c r="J53" s="686" t="s">
        <v>106</v>
      </c>
      <c r="K53" s="703" t="s">
        <v>51</v>
      </c>
      <c r="L53" s="695" t="s">
        <v>52</v>
      </c>
      <c r="M53" s="688" t="s">
        <v>57</v>
      </c>
    </row>
    <row r="54" spans="1:13" ht="23.25" customHeight="1" thickBot="1">
      <c r="A54" s="674"/>
      <c r="B54" s="649"/>
      <c r="C54" s="650"/>
      <c r="D54" s="652"/>
      <c r="E54" s="689"/>
      <c r="F54" s="391" t="str">
        <f>F42</f>
        <v xml:space="preserve"> June 30, 2016 (13%)</v>
      </c>
      <c r="G54" s="413" t="s">
        <v>205</v>
      </c>
      <c r="H54" s="458" t="str">
        <f>H42</f>
        <v xml:space="preserve"> &lt;date&gt;</v>
      </c>
      <c r="I54" s="459" t="str">
        <f>I42</f>
        <v xml:space="preserve"> &lt;date&gt;</v>
      </c>
      <c r="J54" s="687"/>
      <c r="K54" s="704"/>
      <c r="L54" s="696"/>
      <c r="M54" s="697"/>
    </row>
    <row r="55" spans="1:13" ht="17.25" customHeight="1" thickTop="1">
      <c r="A55" s="40" t="s">
        <v>68</v>
      </c>
      <c r="B55" s="101"/>
      <c r="C55" s="20"/>
      <c r="D55" s="12"/>
      <c r="E55" s="397"/>
      <c r="F55" s="18"/>
      <c r="G55" s="15"/>
      <c r="H55" s="427"/>
      <c r="I55" s="418"/>
      <c r="J55" s="18"/>
      <c r="K55" s="15"/>
      <c r="L55" s="151"/>
      <c r="M55" s="418"/>
    </row>
    <row r="56" spans="1:13" ht="15" customHeight="1">
      <c r="A56" s="40"/>
      <c r="B56" s="36" t="s">
        <v>66</v>
      </c>
      <c r="C56" s="20"/>
      <c r="D56" s="12"/>
      <c r="E56" s="397"/>
      <c r="F56" s="18"/>
      <c r="G56" s="15"/>
      <c r="H56" s="427"/>
      <c r="I56" s="418"/>
      <c r="J56" s="156"/>
      <c r="K56" s="15"/>
      <c r="L56" s="151"/>
      <c r="M56" s="418"/>
    </row>
    <row r="57" spans="1:13" ht="15" customHeight="1">
      <c r="A57" s="105" t="s">
        <v>64</v>
      </c>
      <c r="B57" s="99"/>
      <c r="C57" s="102"/>
      <c r="D57" s="103"/>
      <c r="E57" s="405">
        <f t="shared" ref="E57:E62" si="7">IF(C57=0,SUM(B57+D57),SUM(C57+D57))</f>
        <v>0</v>
      </c>
      <c r="F57" s="104"/>
      <c r="G57" s="120"/>
      <c r="H57" s="428"/>
      <c r="I57" s="405">
        <f>F57+G57+H57</f>
        <v>0</v>
      </c>
      <c r="J57" s="104"/>
      <c r="K57" s="160">
        <f>I57+J57</f>
        <v>0</v>
      </c>
      <c r="L57" s="416">
        <f>E57-K57</f>
        <v>0</v>
      </c>
      <c r="M57" s="450" t="e">
        <f t="shared" ref="M57:M65" si="8">I57/E57</f>
        <v>#DIV/0!</v>
      </c>
    </row>
    <row r="58" spans="1:13" ht="15" customHeight="1">
      <c r="A58" s="105" t="s">
        <v>187</v>
      </c>
      <c r="B58" s="99"/>
      <c r="C58" s="102"/>
      <c r="D58" s="103"/>
      <c r="E58" s="405">
        <f t="shared" si="7"/>
        <v>0</v>
      </c>
      <c r="F58" s="104"/>
      <c r="G58" s="120"/>
      <c r="H58" s="428"/>
      <c r="I58" s="405">
        <f>F58+G58+H58</f>
        <v>0</v>
      </c>
      <c r="J58" s="104"/>
      <c r="K58" s="160">
        <f>I58+J58</f>
        <v>0</v>
      </c>
      <c r="L58" s="416">
        <f>E58-K58</f>
        <v>0</v>
      </c>
      <c r="M58" s="450" t="e">
        <f t="shared" si="8"/>
        <v>#DIV/0!</v>
      </c>
    </row>
    <row r="59" spans="1:13" ht="15" customHeight="1">
      <c r="A59" s="105" t="s">
        <v>188</v>
      </c>
      <c r="B59" s="99"/>
      <c r="C59" s="102"/>
      <c r="D59" s="103"/>
      <c r="E59" s="405">
        <f t="shared" si="7"/>
        <v>0</v>
      </c>
      <c r="F59" s="104"/>
      <c r="G59" s="120"/>
      <c r="H59" s="428"/>
      <c r="I59" s="405">
        <f t="shared" ref="I59:I60" si="9">F59+G59+H59</f>
        <v>0</v>
      </c>
      <c r="J59" s="104"/>
      <c r="K59" s="160">
        <f t="shared" ref="K59:K60" si="10">I59+J59</f>
        <v>0</v>
      </c>
      <c r="L59" s="416">
        <f t="shared" ref="L59:L60" si="11">E59-K59</f>
        <v>0</v>
      </c>
      <c r="M59" s="450" t="e">
        <f t="shared" ref="M59:M60" si="12">I59/E59</f>
        <v>#DIV/0!</v>
      </c>
    </row>
    <row r="60" spans="1:13" ht="15" customHeight="1">
      <c r="A60" s="105" t="s">
        <v>189</v>
      </c>
      <c r="B60" s="99"/>
      <c r="C60" s="102"/>
      <c r="D60" s="103"/>
      <c r="E60" s="405">
        <f t="shared" si="7"/>
        <v>0</v>
      </c>
      <c r="F60" s="104"/>
      <c r="G60" s="120"/>
      <c r="H60" s="428"/>
      <c r="I60" s="405">
        <f t="shared" si="9"/>
        <v>0</v>
      </c>
      <c r="J60" s="104"/>
      <c r="K60" s="160">
        <f t="shared" si="10"/>
        <v>0</v>
      </c>
      <c r="L60" s="416">
        <f t="shared" si="11"/>
        <v>0</v>
      </c>
      <c r="M60" s="450" t="e">
        <f t="shared" si="12"/>
        <v>#DIV/0!</v>
      </c>
    </row>
    <row r="61" spans="1:13" ht="15" customHeight="1">
      <c r="A61" s="105" t="s">
        <v>222</v>
      </c>
      <c r="B61" s="99"/>
      <c r="C61" s="102"/>
      <c r="D61" s="103"/>
      <c r="E61" s="405">
        <f t="shared" si="7"/>
        <v>0</v>
      </c>
      <c r="F61" s="104"/>
      <c r="G61" s="120"/>
      <c r="H61" s="428"/>
      <c r="I61" s="405">
        <f>F61+G61+H61</f>
        <v>0</v>
      </c>
      <c r="J61" s="104"/>
      <c r="K61" s="160">
        <f>I61+J61</f>
        <v>0</v>
      </c>
      <c r="L61" s="416">
        <f>E61-K61</f>
        <v>0</v>
      </c>
      <c r="M61" s="450" t="e">
        <f t="shared" si="8"/>
        <v>#DIV/0!</v>
      </c>
    </row>
    <row r="62" spans="1:13" ht="15" customHeight="1">
      <c r="A62" s="105" t="s">
        <v>223</v>
      </c>
      <c r="B62" s="99"/>
      <c r="C62" s="102"/>
      <c r="D62" s="103"/>
      <c r="E62" s="405">
        <f t="shared" si="7"/>
        <v>0</v>
      </c>
      <c r="F62" s="104"/>
      <c r="G62" s="120"/>
      <c r="H62" s="428"/>
      <c r="I62" s="405">
        <f>F62+G62+H62</f>
        <v>0</v>
      </c>
      <c r="J62" s="104"/>
      <c r="K62" s="160">
        <f>I62+J62</f>
        <v>0</v>
      </c>
      <c r="L62" s="416">
        <f>E62-K62</f>
        <v>0</v>
      </c>
      <c r="M62" s="450" t="e">
        <f t="shared" si="8"/>
        <v>#DIV/0!</v>
      </c>
    </row>
    <row r="63" spans="1:13" ht="15" customHeight="1">
      <c r="A63" s="105" t="s">
        <v>209</v>
      </c>
      <c r="B63" s="375"/>
      <c r="C63" s="375"/>
      <c r="D63" s="404"/>
      <c r="E63" s="439"/>
      <c r="F63" s="440"/>
      <c r="G63" s="441"/>
      <c r="H63" s="442"/>
      <c r="I63" s="439"/>
      <c r="J63" s="440"/>
      <c r="K63" s="441"/>
      <c r="L63" s="443"/>
      <c r="M63" s="439"/>
    </row>
    <row r="64" spans="1:13" ht="15" customHeight="1" thickBot="1">
      <c r="A64" s="92" t="s">
        <v>0</v>
      </c>
      <c r="B64" s="24">
        <f>SUM(B57:B62)*B63</f>
        <v>0</v>
      </c>
      <c r="C64" s="386">
        <f>SUM(C57:C62)*C63</f>
        <v>0</v>
      </c>
      <c r="D64" s="387">
        <f>SUM(D57:D62)*D63</f>
        <v>0</v>
      </c>
      <c r="E64" s="385">
        <f>IF(C64=0,SUM(B64+D64),SUM(C64+D64))</f>
        <v>0</v>
      </c>
      <c r="F64" s="24">
        <f>SUM(F57:F62)*0.13</f>
        <v>0</v>
      </c>
      <c r="G64" s="386">
        <f>SUM(G57:G62)*0.15</f>
        <v>0</v>
      </c>
      <c r="H64" s="422">
        <f>SUM(H57:H62)*0.15</f>
        <v>0</v>
      </c>
      <c r="I64" s="405">
        <f>F64+G64+H64</f>
        <v>0</v>
      </c>
      <c r="J64" s="24">
        <f>SUM(J57:J62)*0.15</f>
        <v>0</v>
      </c>
      <c r="K64" s="386">
        <f>I64+J64</f>
        <v>0</v>
      </c>
      <c r="L64" s="387">
        <f>SUM(L57:L62)*0.15</f>
        <v>0</v>
      </c>
      <c r="M64" s="450" t="e">
        <f t="shared" si="8"/>
        <v>#DIV/0!</v>
      </c>
    </row>
    <row r="65" spans="1:13" ht="12.75" customHeight="1" thickTop="1" thickBot="1">
      <c r="A65" s="93" t="s">
        <v>176</v>
      </c>
      <c r="B65" s="27">
        <f>SUM(B57:B62,B64)</f>
        <v>0</v>
      </c>
      <c r="C65" s="25">
        <f>SUM(C57:C62,C64)</f>
        <v>0</v>
      </c>
      <c r="D65" s="26">
        <f>SUM(D57:D62,D64)</f>
        <v>0</v>
      </c>
      <c r="E65" s="27">
        <f>SUM(E57:E62,E64)</f>
        <v>0</v>
      </c>
      <c r="F65" s="27">
        <f>SUM(F57:F62,F64)</f>
        <v>0</v>
      </c>
      <c r="G65" s="25">
        <f>SUM(G57:G62,G64)</f>
        <v>0</v>
      </c>
      <c r="H65" s="152">
        <f t="shared" ref="F65:L65" si="13">SUM(H57:H64)</f>
        <v>0</v>
      </c>
      <c r="I65" s="425">
        <f t="shared" si="13"/>
        <v>0</v>
      </c>
      <c r="J65" s="27">
        <f t="shared" si="13"/>
        <v>0</v>
      </c>
      <c r="K65" s="25">
        <f t="shared" si="13"/>
        <v>0</v>
      </c>
      <c r="L65" s="26">
        <f t="shared" si="13"/>
        <v>0</v>
      </c>
      <c r="M65" s="451" t="e">
        <f t="shared" si="8"/>
        <v>#DIV/0!</v>
      </c>
    </row>
    <row r="66" spans="1:13" s="66" customFormat="1" ht="13.5">
      <c r="A66" s="673" t="s">
        <v>56</v>
      </c>
      <c r="B66" s="648" t="s">
        <v>65</v>
      </c>
      <c r="C66" s="609" t="s">
        <v>100</v>
      </c>
      <c r="D66" s="651" t="s">
        <v>60</v>
      </c>
      <c r="E66" s="688" t="s">
        <v>101</v>
      </c>
      <c r="F66" s="412" t="s">
        <v>92</v>
      </c>
      <c r="G66" s="432" t="s">
        <v>204</v>
      </c>
      <c r="H66" s="61" t="s">
        <v>93</v>
      </c>
      <c r="I66" s="426" t="s">
        <v>94</v>
      </c>
      <c r="J66" s="686" t="s">
        <v>106</v>
      </c>
      <c r="K66" s="705" t="s">
        <v>51</v>
      </c>
      <c r="L66" s="706" t="s">
        <v>52</v>
      </c>
      <c r="M66" s="688" t="s">
        <v>57</v>
      </c>
    </row>
    <row r="67" spans="1:13" ht="14.25" thickBot="1">
      <c r="A67" s="674"/>
      <c r="B67" s="649"/>
      <c r="C67" s="650"/>
      <c r="D67" s="652"/>
      <c r="E67" s="689"/>
      <c r="F67" s="413" t="str">
        <f>F42</f>
        <v xml:space="preserve"> June 30, 2016 (13%)</v>
      </c>
      <c r="G67" s="413" t="s">
        <v>205</v>
      </c>
      <c r="H67" s="458" t="str">
        <f>H42</f>
        <v xml:space="preserve"> &lt;date&gt;</v>
      </c>
      <c r="I67" s="459" t="str">
        <f>I42</f>
        <v xml:space="preserve"> &lt;date&gt;</v>
      </c>
      <c r="J67" s="687"/>
      <c r="K67" s="704"/>
      <c r="L67" s="696"/>
      <c r="M67" s="697"/>
    </row>
    <row r="68" spans="1:13" ht="13.5" customHeight="1" thickTop="1">
      <c r="A68" s="40" t="s">
        <v>68</v>
      </c>
      <c r="B68" s="117"/>
      <c r="C68" s="19"/>
      <c r="D68" s="396"/>
      <c r="E68" s="397"/>
      <c r="F68" s="467"/>
      <c r="G68" s="15"/>
      <c r="H68" s="427"/>
      <c r="I68" s="418"/>
      <c r="J68" s="156"/>
      <c r="K68" s="15"/>
      <c r="L68" s="151"/>
      <c r="M68" s="418"/>
    </row>
    <row r="69" spans="1:13" ht="11.25" customHeight="1">
      <c r="A69" s="41"/>
      <c r="B69" s="37" t="s">
        <v>66</v>
      </c>
      <c r="C69" s="19"/>
      <c r="D69" s="374"/>
      <c r="E69" s="397"/>
      <c r="F69" s="467"/>
      <c r="G69" s="15"/>
      <c r="H69" s="427"/>
      <c r="I69" s="418"/>
      <c r="J69" s="156"/>
      <c r="K69" s="15"/>
      <c r="L69" s="151"/>
      <c r="M69" s="418"/>
    </row>
    <row r="70" spans="1:13" ht="15.75" customHeight="1">
      <c r="A70" s="90" t="s">
        <v>34</v>
      </c>
      <c r="B70" s="118"/>
      <c r="C70" s="119"/>
      <c r="D70" s="401"/>
      <c r="E70" s="394">
        <f>IF(C70=0,SUM(B70+D70),SUM(C70+D70))</f>
        <v>0</v>
      </c>
      <c r="F70" s="120"/>
      <c r="G70" s="120"/>
      <c r="H70" s="376"/>
      <c r="I70" s="394">
        <f>F70+G70+H70</f>
        <v>0</v>
      </c>
      <c r="J70" s="104"/>
      <c r="K70" s="160">
        <f>I70+J70</f>
        <v>0</v>
      </c>
      <c r="L70" s="416">
        <f>E70-K70</f>
        <v>0</v>
      </c>
      <c r="M70" s="450" t="e">
        <f t="shared" ref="M70:M76" si="14">I70/E70</f>
        <v>#DIV/0!</v>
      </c>
    </row>
    <row r="71" spans="1:13" ht="13.5">
      <c r="A71" s="90" t="s">
        <v>25</v>
      </c>
      <c r="B71" s="118"/>
      <c r="C71" s="119"/>
      <c r="D71" s="401"/>
      <c r="E71" s="394">
        <f>IF(C71=0,SUM(B71+D71),SUM(C71+D71))</f>
        <v>0</v>
      </c>
      <c r="F71" s="120"/>
      <c r="G71" s="120"/>
      <c r="H71" s="377"/>
      <c r="I71" s="394">
        <f>F71+G71+H71</f>
        <v>0</v>
      </c>
      <c r="J71" s="104"/>
      <c r="K71" s="160">
        <f>I71+J71</f>
        <v>0</v>
      </c>
      <c r="L71" s="416">
        <f>E71-K71</f>
        <v>0</v>
      </c>
      <c r="M71" s="450" t="e">
        <f t="shared" si="14"/>
        <v>#DIV/0!</v>
      </c>
    </row>
    <row r="72" spans="1:13" ht="15" customHeight="1">
      <c r="A72" s="90" t="s">
        <v>26</v>
      </c>
      <c r="B72" s="118"/>
      <c r="C72" s="119"/>
      <c r="D72" s="401"/>
      <c r="E72" s="394">
        <f>IF(C72=0,SUM(B72+D72),SUM(C72+D72))</f>
        <v>0</v>
      </c>
      <c r="F72" s="120"/>
      <c r="G72" s="120"/>
      <c r="H72" s="377"/>
      <c r="I72" s="394">
        <f>F72+G72+H72</f>
        <v>0</v>
      </c>
      <c r="J72" s="104"/>
      <c r="K72" s="160">
        <f>I72+J72</f>
        <v>0</v>
      </c>
      <c r="L72" s="416">
        <f>E72-K72</f>
        <v>0</v>
      </c>
      <c r="M72" s="450" t="e">
        <f t="shared" si="14"/>
        <v>#DIV/0!</v>
      </c>
    </row>
    <row r="73" spans="1:13" ht="15" customHeight="1">
      <c r="A73" s="90" t="s">
        <v>62</v>
      </c>
      <c r="B73" s="380"/>
      <c r="C73" s="119"/>
      <c r="D73" s="401"/>
      <c r="E73" s="394">
        <f>IF(C73=0,SUM(B73+D73),SUM(C73+D73))</f>
        <v>0</v>
      </c>
      <c r="F73" s="120"/>
      <c r="G73" s="120"/>
      <c r="H73" s="377"/>
      <c r="I73" s="394">
        <f>F73+G73+H73</f>
        <v>0</v>
      </c>
      <c r="J73" s="121"/>
      <c r="K73" s="160">
        <f>I73+J73</f>
        <v>0</v>
      </c>
      <c r="L73" s="416">
        <f>E73-K73</f>
        <v>0</v>
      </c>
      <c r="M73" s="450" t="e">
        <f t="shared" si="14"/>
        <v>#DIV/0!</v>
      </c>
    </row>
    <row r="74" spans="1:13" ht="15" customHeight="1">
      <c r="A74" s="90" t="s">
        <v>209</v>
      </c>
      <c r="B74" s="381"/>
      <c r="C74" s="382"/>
      <c r="D74" s="402"/>
      <c r="E74" s="403"/>
      <c r="F74" s="399"/>
      <c r="G74" s="399"/>
      <c r="H74" s="429"/>
      <c r="I74" s="403"/>
      <c r="J74" s="398"/>
      <c r="K74" s="399"/>
      <c r="L74" s="400"/>
      <c r="M74" s="403"/>
    </row>
    <row r="75" spans="1:13" ht="12.75" customHeight="1" thickBot="1">
      <c r="A75" s="92" t="s">
        <v>0</v>
      </c>
      <c r="B75" s="24">
        <f>SUM(B71:B73)*B74</f>
        <v>0</v>
      </c>
      <c r="C75" s="386">
        <f>SUM(C71:C73)*C74</f>
        <v>0</v>
      </c>
      <c r="D75" s="387">
        <f>SUM(D71:D73)*D74</f>
        <v>0</v>
      </c>
      <c r="E75" s="394">
        <f>IF(C75=0,SUM(B75+D75),SUM(C75+D75))</f>
        <v>0</v>
      </c>
      <c r="F75" s="728">
        <f>SUM(F71:F73)*0.13</f>
        <v>0</v>
      </c>
      <c r="G75" s="386">
        <f t="shared" ref="G75:L75" si="15">SUM(G71:G73)*0.15</f>
        <v>0</v>
      </c>
      <c r="H75" s="422">
        <f t="shared" si="15"/>
        <v>0</v>
      </c>
      <c r="I75" s="394">
        <f>F75+G75+H75</f>
        <v>0</v>
      </c>
      <c r="J75" s="24">
        <f t="shared" si="15"/>
        <v>0</v>
      </c>
      <c r="K75" s="386">
        <f>I75+J75</f>
        <v>0</v>
      </c>
      <c r="L75" s="387">
        <f t="shared" si="15"/>
        <v>0</v>
      </c>
      <c r="M75" s="452" t="e">
        <f t="shared" si="14"/>
        <v>#DIV/0!</v>
      </c>
    </row>
    <row r="76" spans="1:13" ht="13.5" customHeight="1" thickTop="1" thickBot="1">
      <c r="A76" s="93" t="s">
        <v>177</v>
      </c>
      <c r="B76" s="27">
        <f>SUM(B70:B73,B75)</f>
        <v>0</v>
      </c>
      <c r="C76" s="25">
        <f>SUM(C70:C73,C75)</f>
        <v>0</v>
      </c>
      <c r="D76" s="26">
        <f>SUM(D70:D73,D75)</f>
        <v>0</v>
      </c>
      <c r="E76" s="420">
        <f>SUM(E70:E73,E75)</f>
        <v>0</v>
      </c>
      <c r="F76" s="729">
        <f t="shared" ref="F76:K76" si="16">SUM(F70:F73,F75)</f>
        <v>0</v>
      </c>
      <c r="G76" s="26">
        <f t="shared" si="16"/>
        <v>0</v>
      </c>
      <c r="H76" s="26">
        <f t="shared" si="16"/>
        <v>0</v>
      </c>
      <c r="I76" s="26">
        <f t="shared" si="16"/>
        <v>0</v>
      </c>
      <c r="J76" s="26">
        <f t="shared" si="16"/>
        <v>0</v>
      </c>
      <c r="K76" s="26">
        <f t="shared" si="16"/>
        <v>0</v>
      </c>
      <c r="L76" s="26">
        <f>SUM(L70:L73,L75)</f>
        <v>0</v>
      </c>
      <c r="M76" s="453" t="e">
        <f t="shared" si="14"/>
        <v>#DIV/0!</v>
      </c>
    </row>
    <row r="77" spans="1:13" ht="12.75" customHeight="1">
      <c r="A77" s="673" t="s">
        <v>96</v>
      </c>
      <c r="B77" s="675" t="s">
        <v>65</v>
      </c>
      <c r="C77" s="676" t="s">
        <v>100</v>
      </c>
      <c r="D77" s="677" t="s">
        <v>60</v>
      </c>
      <c r="E77" s="688" t="s">
        <v>101</v>
      </c>
      <c r="F77" s="74" t="s">
        <v>92</v>
      </c>
      <c r="G77" s="432" t="s">
        <v>204</v>
      </c>
      <c r="H77" s="75" t="s">
        <v>93</v>
      </c>
      <c r="I77" s="431" t="s">
        <v>94</v>
      </c>
      <c r="J77" s="686" t="s">
        <v>106</v>
      </c>
      <c r="K77" s="703" t="s">
        <v>51</v>
      </c>
      <c r="L77" s="695" t="s">
        <v>52</v>
      </c>
      <c r="M77" s="688" t="s">
        <v>57</v>
      </c>
    </row>
    <row r="78" spans="1:13" ht="12.75" customHeight="1" thickBot="1">
      <c r="A78" s="674"/>
      <c r="B78" s="649"/>
      <c r="C78" s="650"/>
      <c r="D78" s="652"/>
      <c r="E78" s="689"/>
      <c r="F78" s="391" t="str">
        <f>F54</f>
        <v xml:space="preserve"> June 30, 2016 (13%)</v>
      </c>
      <c r="G78" s="413" t="s">
        <v>205</v>
      </c>
      <c r="H78" s="458" t="str">
        <f>H54</f>
        <v xml:space="preserve"> &lt;date&gt;</v>
      </c>
      <c r="I78" s="459" t="str">
        <f>I54</f>
        <v xml:space="preserve"> &lt;date&gt;</v>
      </c>
      <c r="J78" s="687"/>
      <c r="K78" s="704"/>
      <c r="L78" s="696"/>
      <c r="M78" s="697"/>
    </row>
    <row r="79" spans="1:13" ht="14.25" customHeight="1" thickTop="1">
      <c r="A79" s="40" t="s">
        <v>68</v>
      </c>
      <c r="B79" s="117"/>
      <c r="C79" s="19"/>
      <c r="D79" s="396"/>
      <c r="E79" s="397"/>
      <c r="F79" s="18"/>
      <c r="G79" s="15"/>
      <c r="H79" s="427"/>
      <c r="I79" s="397"/>
      <c r="J79" s="156"/>
      <c r="K79" s="15"/>
      <c r="L79" s="151"/>
      <c r="M79" s="418"/>
    </row>
    <row r="80" spans="1:13" ht="12.75" customHeight="1">
      <c r="A80" s="41"/>
      <c r="B80" s="37" t="s">
        <v>66</v>
      </c>
      <c r="C80" s="19"/>
      <c r="D80" s="396"/>
      <c r="E80" s="397"/>
      <c r="F80" s="18"/>
      <c r="G80" s="15"/>
      <c r="H80" s="427"/>
      <c r="I80" s="397"/>
      <c r="J80" s="156"/>
      <c r="K80" s="15"/>
      <c r="L80" s="151"/>
      <c r="M80" s="418"/>
    </row>
    <row r="81" spans="1:14" ht="13.5">
      <c r="A81" s="91" t="s">
        <v>84</v>
      </c>
      <c r="B81" s="122"/>
      <c r="C81" s="123"/>
      <c r="D81" s="392"/>
      <c r="E81" s="394">
        <f>IF(C81=0,SUM(B81+D81),SUM(C81+D81))</f>
        <v>0</v>
      </c>
      <c r="F81" s="124"/>
      <c r="G81" s="370"/>
      <c r="H81" s="392"/>
      <c r="I81" s="394">
        <f>F81+G81+H81</f>
        <v>0</v>
      </c>
      <c r="J81" s="158"/>
      <c r="K81" s="161">
        <f>I81+J81</f>
        <v>0</v>
      </c>
      <c r="L81" s="417">
        <f>E81-K81</f>
        <v>0</v>
      </c>
      <c r="M81" s="450" t="e">
        <f>I81/E81</f>
        <v>#DIV/0!</v>
      </c>
    </row>
    <row r="82" spans="1:14" ht="15.75" customHeight="1">
      <c r="A82" s="90" t="s">
        <v>85</v>
      </c>
      <c r="B82" s="122"/>
      <c r="C82" s="123"/>
      <c r="D82" s="392"/>
      <c r="E82" s="395">
        <f>IF(C82=0,SUM(B82+D82),SUM(C82+D82))</f>
        <v>0</v>
      </c>
      <c r="F82" s="124"/>
      <c r="G82" s="370"/>
      <c r="H82" s="392"/>
      <c r="I82" s="395">
        <f>F82+G82+H82</f>
        <v>0</v>
      </c>
      <c r="J82" s="158"/>
      <c r="K82" s="161">
        <f>I82+J82</f>
        <v>0</v>
      </c>
      <c r="L82" s="417">
        <f>E82-K82</f>
        <v>0</v>
      </c>
      <c r="M82" s="454" t="e">
        <f>I82/E82</f>
        <v>#DIV/0!</v>
      </c>
    </row>
    <row r="83" spans="1:14" ht="15" customHeight="1">
      <c r="A83" s="90" t="s">
        <v>62</v>
      </c>
      <c r="B83" s="378"/>
      <c r="C83" s="379"/>
      <c r="D83" s="393"/>
      <c r="E83" s="395">
        <f>IF(C83=0,SUM(B83+D83),SUM(C83+D83))</f>
        <v>0</v>
      </c>
      <c r="F83" s="124"/>
      <c r="G83" s="370"/>
      <c r="H83" s="392"/>
      <c r="I83" s="395">
        <f>F83+G83+H83</f>
        <v>0</v>
      </c>
      <c r="J83" s="158"/>
      <c r="K83" s="161">
        <f>I83+J83</f>
        <v>0</v>
      </c>
      <c r="L83" s="417">
        <f>E83-K83</f>
        <v>0</v>
      </c>
      <c r="M83" s="454" t="e">
        <f>I83/E83</f>
        <v>#DIV/0!</v>
      </c>
    </row>
    <row r="84" spans="1:14" ht="15" customHeight="1">
      <c r="A84" s="90" t="s">
        <v>209</v>
      </c>
      <c r="B84" s="383"/>
      <c r="C84" s="384"/>
      <c r="D84" s="384"/>
      <c r="E84" s="444"/>
      <c r="F84" s="440"/>
      <c r="G84" s="441"/>
      <c r="H84" s="442"/>
      <c r="I84" s="445"/>
      <c r="J84" s="440"/>
      <c r="K84" s="441"/>
      <c r="L84" s="443"/>
      <c r="M84" s="446"/>
    </row>
    <row r="85" spans="1:14" ht="15" customHeight="1" thickBot="1">
      <c r="A85" s="92" t="s">
        <v>0</v>
      </c>
      <c r="B85" s="24">
        <f>SUM(B81:B83)*B84</f>
        <v>0</v>
      </c>
      <c r="C85" s="386">
        <f>SUM(C81:C83)*C84</f>
        <v>0</v>
      </c>
      <c r="D85" s="387">
        <f>SUM(D81:D83)*D84</f>
        <v>0</v>
      </c>
      <c r="E85" s="387">
        <f>IF(C85=0,SUM(B85+D85),SUM(C85+D85))</f>
        <v>0</v>
      </c>
      <c r="F85" s="24">
        <f>SUM(F81:F83)*0.13</f>
        <v>0</v>
      </c>
      <c r="G85" s="386">
        <f t="shared" ref="G85:L85" si="17">SUM(G81:G83)*0.15</f>
        <v>0</v>
      </c>
      <c r="H85" s="422">
        <f t="shared" si="17"/>
        <v>0</v>
      </c>
      <c r="I85" s="419">
        <f>F85+G85+H85</f>
        <v>0</v>
      </c>
      <c r="J85" s="24">
        <f t="shared" si="17"/>
        <v>0</v>
      </c>
      <c r="K85" s="386">
        <f>I85+J85</f>
        <v>0</v>
      </c>
      <c r="L85" s="387">
        <f t="shared" si="17"/>
        <v>0</v>
      </c>
      <c r="M85" s="448" t="e">
        <f>I85/E85</f>
        <v>#DIV/0!</v>
      </c>
    </row>
    <row r="86" spans="1:14" ht="14.25" customHeight="1" thickTop="1" thickBot="1">
      <c r="A86" s="127" t="s">
        <v>178</v>
      </c>
      <c r="B86" s="388">
        <f>SUM(B81:B83,B85)</f>
        <v>0</v>
      </c>
      <c r="C86" s="389">
        <f>SUM(C81:C83,C85)</f>
        <v>0</v>
      </c>
      <c r="D86" s="390">
        <f>SUM(D81:D83,D85)</f>
        <v>0</v>
      </c>
      <c r="E86" s="390">
        <f>SUM(E81:E83,E85)</f>
        <v>0</v>
      </c>
      <c r="F86" s="388">
        <f t="shared" ref="F86:K86" si="18">SUM(F81:F85)</f>
        <v>0</v>
      </c>
      <c r="G86" s="389">
        <f t="shared" si="18"/>
        <v>0</v>
      </c>
      <c r="H86" s="430">
        <f t="shared" si="18"/>
        <v>0</v>
      </c>
      <c r="I86" s="420">
        <f>SUM(I81:I85)</f>
        <v>0</v>
      </c>
      <c r="J86" s="388">
        <f t="shared" si="18"/>
        <v>0</v>
      </c>
      <c r="K86" s="389">
        <f t="shared" si="18"/>
        <v>0</v>
      </c>
      <c r="L86" s="390">
        <f>SUM(L81:L85)</f>
        <v>0</v>
      </c>
      <c r="M86" s="455" t="e">
        <f>I86/E86</f>
        <v>#DIV/0!</v>
      </c>
    </row>
    <row r="87" spans="1:14" ht="15" customHeight="1">
      <c r="A87" s="3"/>
      <c r="B87" s="3"/>
      <c r="C87" s="3"/>
      <c r="D87" s="3"/>
      <c r="E87" s="3"/>
      <c r="F87" s="3"/>
      <c r="G87" s="3"/>
      <c r="H87" s="3"/>
      <c r="I87" s="3"/>
      <c r="J87" s="3"/>
      <c r="K87" s="3"/>
      <c r="L87" s="3"/>
      <c r="M87" s="3"/>
    </row>
    <row r="88" spans="1:14" ht="15" customHeight="1">
      <c r="A88" s="45"/>
      <c r="B88" s="45"/>
      <c r="C88" s="45"/>
      <c r="D88" s="45"/>
      <c r="E88" s="45"/>
      <c r="F88" s="45"/>
      <c r="G88" s="45"/>
      <c r="H88" s="45"/>
      <c r="I88" s="45"/>
      <c r="J88" s="45"/>
      <c r="K88" s="45"/>
      <c r="L88" s="45"/>
      <c r="M88" s="45"/>
    </row>
    <row r="89" spans="1:14" ht="15" customHeight="1">
      <c r="A89" s="45"/>
      <c r="B89" s="45"/>
      <c r="C89" s="45"/>
      <c r="D89" s="45"/>
      <c r="E89" s="45"/>
      <c r="F89" s="45"/>
      <c r="G89" s="45"/>
      <c r="H89" s="45"/>
      <c r="I89" s="45"/>
      <c r="J89" s="45"/>
      <c r="K89" s="45"/>
      <c r="L89" s="45"/>
      <c r="M89" s="45"/>
    </row>
    <row r="90" spans="1:14" ht="15" customHeight="1">
      <c r="A90" s="3"/>
      <c r="B90" s="3"/>
      <c r="C90" s="3"/>
      <c r="D90" s="3"/>
      <c r="E90" s="3"/>
      <c r="F90" s="3"/>
      <c r="G90" s="3"/>
      <c r="H90" s="3"/>
      <c r="I90" s="3"/>
      <c r="J90" s="3"/>
      <c r="K90" s="3"/>
      <c r="L90" s="3"/>
      <c r="M90" s="3"/>
    </row>
    <row r="91" spans="1:14" s="45" customFormat="1" ht="29.25" customHeight="1">
      <c r="A91" s="1"/>
      <c r="B91" s="1"/>
      <c r="C91" s="1"/>
      <c r="D91" s="1"/>
      <c r="E91" s="1"/>
      <c r="F91" s="1"/>
      <c r="G91" s="1"/>
      <c r="H91" s="1"/>
      <c r="I91" s="1"/>
      <c r="J91" s="1"/>
      <c r="K91" s="1"/>
      <c r="L91" s="1"/>
      <c r="M91" s="1"/>
    </row>
    <row r="92" spans="1:14" s="45" customFormat="1" ht="25.5" customHeight="1">
      <c r="A92" s="1"/>
      <c r="B92" s="1"/>
      <c r="C92" s="1"/>
      <c r="D92" s="1"/>
      <c r="E92" s="1"/>
      <c r="F92" s="1"/>
      <c r="G92" s="1"/>
      <c r="H92" s="1"/>
      <c r="I92" s="1"/>
      <c r="J92" s="1"/>
      <c r="K92" s="1"/>
      <c r="L92" s="1"/>
      <c r="M92" s="1"/>
    </row>
    <row r="93" spans="1:14" ht="23.25" customHeight="1">
      <c r="A93" s="1"/>
      <c r="B93" s="1"/>
      <c r="C93" s="1"/>
      <c r="D93" s="1"/>
      <c r="E93" s="1"/>
      <c r="F93" s="1"/>
      <c r="G93" s="1"/>
      <c r="H93" s="1"/>
      <c r="I93" s="1"/>
      <c r="J93" s="1"/>
      <c r="K93" s="1"/>
      <c r="L93" s="1"/>
      <c r="M93" s="1"/>
      <c r="N93" s="44"/>
    </row>
    <row r="94" spans="1:14" s="1" customFormat="1" ht="24.95" customHeight="1"/>
    <row r="95" spans="1:14" s="1" customFormat="1" ht="19.5" customHeight="1"/>
    <row r="96" spans="1:14" s="1" customFormat="1" ht="19.5" customHeight="1">
      <c r="A96" s="9"/>
      <c r="B96" s="9"/>
      <c r="C96" s="9"/>
      <c r="D96" s="9"/>
      <c r="E96" s="9"/>
      <c r="F96" s="9"/>
      <c r="G96" s="9"/>
      <c r="H96" s="9"/>
      <c r="I96" s="9"/>
      <c r="J96" s="9"/>
      <c r="K96" s="9"/>
      <c r="L96" s="9"/>
      <c r="M96" s="9"/>
    </row>
    <row r="97" spans="1:15" s="1" customFormat="1" ht="23.25" customHeight="1">
      <c r="N97" s="16"/>
    </row>
    <row r="98" spans="1:15" s="1" customFormat="1" ht="25.5" customHeight="1">
      <c r="N98" s="16"/>
    </row>
    <row r="99" spans="1:15" s="9" customFormat="1" ht="12.75" customHeight="1">
      <c r="A99" s="1"/>
      <c r="B99" s="1"/>
      <c r="C99" s="1"/>
      <c r="D99" s="1"/>
      <c r="E99" s="1"/>
      <c r="F99" s="1"/>
      <c r="G99" s="1"/>
      <c r="H99" s="1"/>
      <c r="I99" s="1"/>
      <c r="J99" s="1"/>
      <c r="K99" s="1"/>
      <c r="L99" s="1"/>
      <c r="M99" s="1"/>
      <c r="N99" s="17"/>
    </row>
    <row r="100" spans="1:15" s="1" customFormat="1" ht="16.5" customHeight="1">
      <c r="N100" s="16"/>
    </row>
    <row r="101" spans="1:15" s="1" customFormat="1" ht="14.25" customHeight="1">
      <c r="N101" s="16"/>
    </row>
    <row r="102" spans="1:15" s="1" customFormat="1" ht="14.25" customHeight="1">
      <c r="A102" s="4"/>
      <c r="B102" s="4"/>
      <c r="C102" s="4"/>
      <c r="D102" s="4"/>
      <c r="E102" s="4"/>
      <c r="F102" s="4"/>
      <c r="G102" s="4"/>
      <c r="H102" s="4"/>
      <c r="I102" s="4"/>
      <c r="J102" s="4"/>
      <c r="K102" s="4"/>
      <c r="L102" s="4"/>
      <c r="M102" s="4"/>
    </row>
    <row r="103" spans="1:15" s="1" customFormat="1" ht="13.5" customHeight="1">
      <c r="A103" s="4"/>
      <c r="B103" s="4"/>
      <c r="C103" s="4"/>
      <c r="D103" s="4"/>
      <c r="E103" s="4"/>
      <c r="F103" s="4"/>
      <c r="G103" s="4"/>
      <c r="H103" s="4"/>
      <c r="I103" s="4"/>
      <c r="J103" s="4"/>
      <c r="K103" s="4"/>
      <c r="L103" s="4"/>
      <c r="M103" s="4"/>
    </row>
    <row r="104" spans="1:15" s="1" customFormat="1" ht="19.5" customHeight="1">
      <c r="A104" s="4"/>
      <c r="B104" s="4"/>
      <c r="C104" s="4"/>
      <c r="D104" s="4"/>
      <c r="E104" s="4"/>
      <c r="F104" s="4"/>
      <c r="G104" s="4"/>
      <c r="H104" s="4"/>
      <c r="I104" s="4"/>
      <c r="J104" s="4"/>
      <c r="K104" s="4"/>
      <c r="L104" s="4"/>
      <c r="M104" s="4"/>
      <c r="O104" s="2"/>
    </row>
  </sheetData>
  <sheetProtection algorithmName="SHA-512" hashValue="+rPQOAvGuYUH81uI2fhY5CIJymvW2h3Tbb9zegBlTOmM1eOAQKzWRIrLgmw5G4PlpTOoT6XFDrHz2/E+UPM7aA==" saltValue="yM62wjPeZPWIT5qmgsXtZg==" spinCount="100000" sheet="1" objects="1" scenarios="1"/>
  <mergeCells count="93">
    <mergeCell ref="F38:I38"/>
    <mergeCell ref="L32:M32"/>
    <mergeCell ref="L31:M31"/>
    <mergeCell ref="E27:F27"/>
    <mergeCell ref="C31:I31"/>
    <mergeCell ref="B29:M30"/>
    <mergeCell ref="J27:M27"/>
    <mergeCell ref="H27:I27"/>
    <mergeCell ref="J38:M38"/>
    <mergeCell ref="A27:B27"/>
    <mergeCell ref="B38:E38"/>
    <mergeCell ref="L77:L78"/>
    <mergeCell ref="M77:M78"/>
    <mergeCell ref="K41:K42"/>
    <mergeCell ref="L41:L42"/>
    <mergeCell ref="M41:M42"/>
    <mergeCell ref="K77:K78"/>
    <mergeCell ref="M53:M54"/>
    <mergeCell ref="K66:K67"/>
    <mergeCell ref="L66:L67"/>
    <mergeCell ref="L53:L54"/>
    <mergeCell ref="M66:M67"/>
    <mergeCell ref="K53:K54"/>
    <mergeCell ref="A77:A78"/>
    <mergeCell ref="C77:C78"/>
    <mergeCell ref="D77:D78"/>
    <mergeCell ref="J41:J42"/>
    <mergeCell ref="J77:J78"/>
    <mergeCell ref="J66:J67"/>
    <mergeCell ref="J53:J54"/>
    <mergeCell ref="E77:E78"/>
    <mergeCell ref="E66:E67"/>
    <mergeCell ref="E41:E42"/>
    <mergeCell ref="E53:E54"/>
    <mergeCell ref="B41:B42"/>
    <mergeCell ref="C41:C42"/>
    <mergeCell ref="D41:D42"/>
    <mergeCell ref="B77:B78"/>
    <mergeCell ref="A66:A67"/>
    <mergeCell ref="A26:B26"/>
    <mergeCell ref="A53:A54"/>
    <mergeCell ref="B53:B54"/>
    <mergeCell ref="C53:C54"/>
    <mergeCell ref="D53:D54"/>
    <mergeCell ref="C52:D52"/>
    <mergeCell ref="A41:A42"/>
    <mergeCell ref="C27:D27"/>
    <mergeCell ref="B66:B67"/>
    <mergeCell ref="C66:C67"/>
    <mergeCell ref="D66:D67"/>
    <mergeCell ref="A2:M2"/>
    <mergeCell ref="A4:C4"/>
    <mergeCell ref="A3:M3"/>
    <mergeCell ref="A6:M6"/>
    <mergeCell ref="H7:M7"/>
    <mergeCell ref="H8:M8"/>
    <mergeCell ref="B7:E7"/>
    <mergeCell ref="I15:K15"/>
    <mergeCell ref="B21:B22"/>
    <mergeCell ref="B20:E20"/>
    <mergeCell ref="F20:I20"/>
    <mergeCell ref="J20:M20"/>
    <mergeCell ref="I17:M17"/>
    <mergeCell ref="F18:H18"/>
    <mergeCell ref="D9:E9"/>
    <mergeCell ref="H9:M9"/>
    <mergeCell ref="I16:K16"/>
    <mergeCell ref="L11:M11"/>
    <mergeCell ref="L14:M14"/>
    <mergeCell ref="L15:M15"/>
    <mergeCell ref="L16:M16"/>
    <mergeCell ref="I13:K13"/>
    <mergeCell ref="D13:H13"/>
    <mergeCell ref="D14:H14"/>
    <mergeCell ref="E15:H15"/>
    <mergeCell ref="F16:H16"/>
    <mergeCell ref="F17:H17"/>
    <mergeCell ref="A1:M1"/>
    <mergeCell ref="I14:K14"/>
    <mergeCell ref="E12:H12"/>
    <mergeCell ref="H26:I26"/>
    <mergeCell ref="J26:M26"/>
    <mergeCell ref="C26:D26"/>
    <mergeCell ref="E21:E22"/>
    <mergeCell ref="C21:C22"/>
    <mergeCell ref="D21:D22"/>
    <mergeCell ref="L21:L22"/>
    <mergeCell ref="M21:M22"/>
    <mergeCell ref="K21:K22"/>
    <mergeCell ref="J21:J22"/>
    <mergeCell ref="E26:F26"/>
    <mergeCell ref="B8:E8"/>
    <mergeCell ref="I18:M18"/>
  </mergeCells>
  <phoneticPr fontId="0" type="noConversion"/>
  <conditionalFormatting sqref="L70:L73 L81:L83 L57 L45:L47">
    <cfRule type="cellIs" dxfId="9" priority="6" stopIfTrue="1" operator="lessThan">
      <formula>-0.005</formula>
    </cfRule>
  </conditionalFormatting>
  <conditionalFormatting sqref="L23:L24">
    <cfRule type="cellIs" dxfId="8" priority="7" stopIfTrue="1" operator="lessThan">
      <formula>0</formula>
    </cfRule>
  </conditionalFormatting>
  <conditionalFormatting sqref="C17">
    <cfRule type="cellIs" dxfId="7" priority="8" stopIfTrue="1" operator="lessThanOrEqual">
      <formula>$C$16</formula>
    </cfRule>
    <cfRule type="cellIs" dxfId="6" priority="9" stopIfTrue="1" operator="between">
      <formula>$C$16/1.02</formula>
      <formula>$C$16</formula>
    </cfRule>
    <cfRule type="cellIs" dxfId="5" priority="10" stopIfTrue="1" operator="greaterThan">
      <formula>$C$16</formula>
    </cfRule>
  </conditionalFormatting>
  <conditionalFormatting sqref="L48">
    <cfRule type="cellIs" dxfId="4" priority="5" stopIfTrue="1" operator="lessThan">
      <formula>-0.005</formula>
    </cfRule>
  </conditionalFormatting>
  <conditionalFormatting sqref="L62">
    <cfRule type="cellIs" dxfId="3" priority="4" stopIfTrue="1" operator="lessThan">
      <formula>-0.005</formula>
    </cfRule>
  </conditionalFormatting>
  <conditionalFormatting sqref="L58">
    <cfRule type="cellIs" dxfId="2" priority="3" stopIfTrue="1" operator="lessThan">
      <formula>-0.005</formula>
    </cfRule>
  </conditionalFormatting>
  <conditionalFormatting sqref="L61">
    <cfRule type="cellIs" dxfId="1" priority="2" stopIfTrue="1" operator="lessThan">
      <formula>-0.005</formula>
    </cfRule>
  </conditionalFormatting>
  <conditionalFormatting sqref="L59:L60">
    <cfRule type="cellIs" dxfId="0" priority="1" stopIfTrue="1" operator="lessThan">
      <formula>-0.005</formula>
    </cfRule>
  </conditionalFormatting>
  <printOptions horizontalCentered="1" verticalCentered="1"/>
  <pageMargins left="0.5" right="0.5" top="0.18" bottom="0.5" header="0.17" footer="0.2"/>
  <pageSetup paperSize="5" scale="87" fitToHeight="2" orientation="landscape" r:id="rId1"/>
  <headerFooter alignWithMargins="0">
    <oddFooter>&amp;R&amp;8Page &amp;P of &amp;N</oddFooter>
  </headerFooter>
  <rowBreaks count="1" manualBreakCount="1">
    <brk id="36" max="16383" man="1"/>
  </rowBreaks>
  <ignoredErrors>
    <ignoredError sqref="H54"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Revisions</vt:lpstr>
      <vt:lpstr>COP</vt:lpstr>
      <vt:lpstr>SR</vt:lpstr>
      <vt:lpstr>COP!Print_Area</vt:lpstr>
      <vt:lpstr>SR!Print_Area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dabbott</dc:creator>
  <cp:lastModifiedBy>Smith, Natasha</cp:lastModifiedBy>
  <cp:lastPrinted>2016-07-26T16:45:30Z</cp:lastPrinted>
  <dcterms:created xsi:type="dcterms:W3CDTF">2006-11-08T12:31:31Z</dcterms:created>
  <dcterms:modified xsi:type="dcterms:W3CDTF">2024-08-27T18:42:26Z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